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8800" windowHeight="12435" firstSheet="1" activeTab="1"/>
  </bookViews>
  <sheets>
    <sheet name="Общие сведения" sheetId="6" state="hidden" r:id="rId1"/>
    <sheet name="Приложение № 1" sheetId="7" r:id="rId2"/>
    <sheet name="Приложение № 2" sheetId="8" r:id="rId3"/>
    <sheet name="Приложение № 3" sheetId="9" r:id="rId4"/>
    <sheet name="Приложение № 4" sheetId="10" r:id="rId5"/>
    <sheet name="Приложение № 5" sheetId="2" r:id="rId6"/>
    <sheet name="Приложение № 6" sheetId="4" r:id="rId7"/>
  </sheets>
  <definedNames>
    <definedName name="_xlnm._FilterDatabase" localSheetId="0" hidden="1">'Общие сведения'!$A$1:$S$93</definedName>
    <definedName name="JR_PAGE_ANCHOR_0_1">'Общие сведения'!#REF!</definedName>
    <definedName name="JR_PAGE_ANCHOR_0_2">#REF!</definedName>
    <definedName name="_xlnm.Print_Titles" localSheetId="1">'Приложение № 1'!$8:$8</definedName>
    <definedName name="_xlnm.Print_Titles" localSheetId="2">'Приложение № 2'!$5:$10</definedName>
    <definedName name="_xlnm.Print_Titles" localSheetId="3">'Приложение № 3'!$5:$8</definedName>
    <definedName name="_xlnm.Print_Titles" localSheetId="4">'Приложение № 4'!$5:$7</definedName>
    <definedName name="_xlnm.Print_Titles" localSheetId="5">'Приложение № 5'!$5:$5</definedName>
  </definedNames>
  <calcPr calcId="152511"/>
</workbook>
</file>

<file path=xl/calcChain.xml><?xml version="1.0" encoding="utf-8"?>
<calcChain xmlns="http://schemas.openxmlformats.org/spreadsheetml/2006/main">
  <c r="N8" i="2" l="1"/>
  <c r="N18" i="2" l="1"/>
  <c r="D19" i="2"/>
  <c r="E7" i="2" s="1"/>
  <c r="H13" i="4" l="1"/>
  <c r="H8" i="4" s="1"/>
  <c r="I13" i="4"/>
  <c r="I8" i="4" s="1"/>
  <c r="J13" i="4"/>
  <c r="J8" i="4" s="1"/>
  <c r="K13" i="4"/>
  <c r="K8" i="4" s="1"/>
  <c r="L13" i="4"/>
  <c r="L8" i="4" s="1"/>
  <c r="H14" i="4"/>
  <c r="H9" i="4" s="1"/>
  <c r="I14" i="4"/>
  <c r="I9" i="4" s="1"/>
  <c r="J14" i="4"/>
  <c r="J9" i="4" s="1"/>
  <c r="K14" i="4"/>
  <c r="K9" i="4" s="1"/>
  <c r="L14" i="4"/>
  <c r="L9" i="4" s="1"/>
  <c r="H15" i="4"/>
  <c r="H10" i="4" s="1"/>
  <c r="I15" i="4"/>
  <c r="I10" i="4" s="1"/>
  <c r="J15" i="4"/>
  <c r="J10" i="4" s="1"/>
  <c r="K15" i="4"/>
  <c r="K10" i="4" s="1"/>
  <c r="L15" i="4"/>
  <c r="L10" i="4" s="1"/>
  <c r="H16" i="4"/>
  <c r="H11" i="4" s="1"/>
  <c r="I16" i="4"/>
  <c r="I11" i="4" s="1"/>
  <c r="J16" i="4"/>
  <c r="J11" i="4" s="1"/>
  <c r="K16" i="4"/>
  <c r="K11" i="4" s="1"/>
  <c r="L16" i="4"/>
  <c r="L11" i="4" s="1"/>
  <c r="G15" i="4"/>
  <c r="G23" i="4"/>
  <c r="G17" i="4"/>
  <c r="G13" i="4"/>
  <c r="G8" i="4" s="1"/>
  <c r="L7" i="4" l="1"/>
  <c r="J7" i="4"/>
  <c r="H7" i="4"/>
  <c r="K7" i="4"/>
  <c r="I7" i="4"/>
  <c r="L12" i="4"/>
  <c r="J12" i="4"/>
  <c r="H12" i="4"/>
  <c r="K12" i="4"/>
  <c r="I12" i="4"/>
  <c r="J17" i="4"/>
  <c r="K17" i="4"/>
  <c r="L17" i="4"/>
  <c r="J23" i="4"/>
  <c r="K23" i="4"/>
  <c r="L23" i="4"/>
  <c r="J28" i="4"/>
  <c r="K28" i="4"/>
  <c r="L28" i="4"/>
  <c r="E19" i="2" l="1"/>
  <c r="K19" i="2" l="1"/>
  <c r="L19" i="2"/>
  <c r="M19" i="2"/>
  <c r="H8" i="2" l="1"/>
  <c r="N9" i="2" l="1"/>
  <c r="M8" i="2"/>
  <c r="L8" i="2"/>
  <c r="K8" i="2"/>
  <c r="J8" i="2"/>
  <c r="I8" i="2"/>
  <c r="J26" i="2"/>
  <c r="K26" i="2"/>
  <c r="L26" i="2"/>
  <c r="G8" i="2" l="1"/>
  <c r="E20" i="2" l="1"/>
  <c r="F13" i="4" l="1"/>
  <c r="F8" i="4" s="1"/>
  <c r="F14" i="4"/>
  <c r="F9" i="4" s="1"/>
  <c r="G14" i="4"/>
  <c r="F15" i="4"/>
  <c r="F10" i="4" s="1"/>
  <c r="G10" i="4"/>
  <c r="F16" i="4"/>
  <c r="F11" i="4" s="1"/>
  <c r="G16" i="4"/>
  <c r="G11" i="4" s="1"/>
  <c r="E13" i="4"/>
  <c r="E8" i="4" s="1"/>
  <c r="E14" i="4"/>
  <c r="E9" i="4" s="1"/>
  <c r="E16" i="4"/>
  <c r="F17" i="4"/>
  <c r="H17" i="4"/>
  <c r="I17" i="4"/>
  <c r="E23" i="4"/>
  <c r="F23" i="4"/>
  <c r="H23" i="4"/>
  <c r="I23" i="4"/>
  <c r="F28" i="4"/>
  <c r="G28" i="4"/>
  <c r="H28" i="4"/>
  <c r="I28" i="4"/>
  <c r="E28" i="4"/>
  <c r="G12" i="4" l="1"/>
  <c r="F7" i="4"/>
  <c r="E11" i="4"/>
  <c r="F12" i="4"/>
  <c r="G9" i="4"/>
  <c r="G7" i="4" s="1"/>
  <c r="E21" i="4" l="1"/>
  <c r="E15" i="4" l="1"/>
  <c r="E17" i="4"/>
  <c r="E10" i="4" l="1"/>
  <c r="E7" i="4" s="1"/>
  <c r="E12" i="4"/>
  <c r="E26" i="2"/>
  <c r="F26" i="2"/>
  <c r="G26" i="2"/>
  <c r="H26" i="2"/>
  <c r="I26" i="2"/>
  <c r="D26" i="2"/>
  <c r="D27" i="2" s="1"/>
  <c r="J19" i="2"/>
  <c r="I19" i="2"/>
  <c r="H19" i="2"/>
  <c r="G19" i="2"/>
  <c r="F19" i="2"/>
  <c r="E27" i="2" l="1"/>
  <c r="F27" i="2" s="1"/>
  <c r="G27" i="2" s="1"/>
  <c r="F20" i="2"/>
  <c r="F7" i="2" s="1"/>
  <c r="G20" i="2" l="1"/>
  <c r="H27" i="2"/>
  <c r="G7" i="2" l="1"/>
  <c r="H20" i="2"/>
  <c r="I27" i="2"/>
  <c r="J27" i="2" s="1"/>
  <c r="K27" i="2" s="1"/>
  <c r="L27" i="2" s="1"/>
  <c r="I20" i="2" l="1"/>
  <c r="H7" i="2"/>
  <c r="J20" i="2" l="1"/>
  <c r="I7" i="2"/>
  <c r="J7" i="2" l="1"/>
  <c r="K20" i="2"/>
  <c r="L20" i="2" l="1"/>
  <c r="K7" i="2"/>
  <c r="M20" i="2" l="1"/>
  <c r="M7" i="2" s="1"/>
  <c r="L7" i="2"/>
</calcChain>
</file>

<file path=xl/comments1.xml><?xml version="1.0" encoding="utf-8"?>
<comments xmlns="http://schemas.openxmlformats.org/spreadsheetml/2006/main">
  <authors>
    <author>Багмутова Елена Александровна</author>
  </authors>
  <commentList>
    <comment ref="N8" authorId="0">
      <text>
        <r>
          <rPr>
            <b/>
            <sz val="9"/>
            <color indexed="81"/>
            <rFont val="Tahoma"/>
            <family val="2"/>
            <charset val="204"/>
          </rPr>
          <t>ставим общее кол-во метров, необходимых для приобретения в целях расселения всего аварийного фонда.
Весь аварийный фонд - 1292 помещения,
общ. площадь - 51 498,54 кв. м + 20%</t>
        </r>
      </text>
    </comment>
  </commentList>
</comments>
</file>

<file path=xl/sharedStrings.xml><?xml version="1.0" encoding="utf-8"?>
<sst xmlns="http://schemas.openxmlformats.org/spreadsheetml/2006/main" count="2801" uniqueCount="581">
  <si>
    <t>ФБ</t>
  </si>
  <si>
    <t>МБ</t>
  </si>
  <si>
    <t>ПП</t>
  </si>
  <si>
    <t>Всего</t>
  </si>
  <si>
    <t>Общий объем потребности в финансовых ресурсах на выполнение Программы, в том числе:</t>
  </si>
  <si>
    <t>Главный распорядитель бюджетных средств - комитет муниципального имущества и земельных ресурсов</t>
  </si>
  <si>
    <t>Приобретение или строительство жилых помещений для предоставления гражданам, проживающим в аварийном жилищном фонде</t>
  </si>
  <si>
    <t>№ п/п</t>
  </si>
  <si>
    <t>Наименование задачи, показателя, ведомственной целевой программы, мероприятия</t>
  </si>
  <si>
    <t>Наименование показателя мероприятия</t>
  </si>
  <si>
    <t>Единицы измерения</t>
  </si>
  <si>
    <t>Базовое значение</t>
  </si>
  <si>
    <t>2016 г.</t>
  </si>
  <si>
    <t>2017 г.</t>
  </si>
  <si>
    <t>2018 г.</t>
  </si>
  <si>
    <t>2019 г.</t>
  </si>
  <si>
    <t>Целевое значение</t>
  </si>
  <si>
    <t>Осуществление переселения граждан из многоквартирных домов, признанных в установленном порядке аварийными и подлежащими сносу</t>
  </si>
  <si>
    <t xml:space="preserve"> 1.1</t>
  </si>
  <si>
    <t>Доля семей, обеспеченных благоустроенным жильем, ранее проживавших в аварийном жилищном фонде, подлежащих переселению в период реализации Программы (нарастающим итогом)</t>
  </si>
  <si>
    <t>%</t>
  </si>
  <si>
    <t xml:space="preserve"> 1.1.1</t>
  </si>
  <si>
    <t>Общая площадь приобретенных (построенных) жилых помещений</t>
  </si>
  <si>
    <t xml:space="preserve"> 2.1</t>
  </si>
  <si>
    <t>Расчеты показателей</t>
  </si>
  <si>
    <t>Расчет показателя (%)</t>
  </si>
  <si>
    <t>Прирост</t>
  </si>
  <si>
    <t xml:space="preserve">  2.1.1</t>
  </si>
  <si>
    <t>Доля семей, обеспеченных благоустроенным жильем, ранее проживавших в муниципальных жилых помещениях, признанных непригодными для проживания (нарастающим итогом)</t>
  </si>
  <si>
    <t>Приобретение или строительство жилых помещений для предоставления гражданам, проживающим в муниципальных жилых помещениях, признанных непригодными для проживания</t>
  </si>
  <si>
    <t>Общее кол-во семей, подлежащее переселению (считается весь непригодный фонд)</t>
  </si>
  <si>
    <t>ФБ (остатки)</t>
  </si>
  <si>
    <t xml:space="preserve"> 1.1.2</t>
  </si>
  <si>
    <t>Выплата возмещения за жилые помещения собственникам, проживающим в аварийном жилищном фонде</t>
  </si>
  <si>
    <t>2020 г.</t>
  </si>
  <si>
    <t>2021 г.</t>
  </si>
  <si>
    <t>2017 г. факт</t>
  </si>
  <si>
    <t>2018 г. факт</t>
  </si>
  <si>
    <t>2019 г. план</t>
  </si>
  <si>
    <t>2020 г. план</t>
  </si>
  <si>
    <t>2021 г. план</t>
  </si>
  <si>
    <t>2016 г.            факт</t>
  </si>
  <si>
    <t>Общее кол-во семей, подлежащее переселению (считается весь аварийный фонд, включенный в программу)</t>
  </si>
  <si>
    <t>ОБ</t>
  </si>
  <si>
    <t>2015 факт</t>
  </si>
  <si>
    <t>Кол-во семей, подлежащих переселению, включенное в программу в году реализации программы (расчет по деньгам)</t>
  </si>
  <si>
    <t>Кол-во семей, подлежащих переселению, включенное в программу (расчет по деньгам)</t>
  </si>
  <si>
    <t>2022 г.</t>
  </si>
  <si>
    <t>2023 г.</t>
  </si>
  <si>
    <t>2024 г.</t>
  </si>
  <si>
    <t>Доля семей, обеспеченных благоустроенным жильем, ранее проживавших в муниципальных жилых помещениях, признанных непригодными для проживания, подлежащих переселению в период реализации Программы (нарастающим итогом)</t>
  </si>
  <si>
    <t>Осуществление переселения граждан из муниципальных жилых помещений, признанных непригодными для проживания</t>
  </si>
  <si>
    <t>рост</t>
  </si>
  <si>
    <t>2022 г. план</t>
  </si>
  <si>
    <t>2023 г. план</t>
  </si>
  <si>
    <t>2024 г. план</t>
  </si>
  <si>
    <t xml:space="preserve"> 2.1.1</t>
  </si>
  <si>
    <t>Наименование мероприятия</t>
  </si>
  <si>
    <t>Источник финансиро-
вания</t>
  </si>
  <si>
    <t>Форма финансового обеспечения</t>
  </si>
  <si>
    <t>Финансовые затраты, тыс. руб.</t>
  </si>
  <si>
    <t>Исполнитель мероприятия</t>
  </si>
  <si>
    <t>Участник мероприятия</t>
  </si>
  <si>
    <t>КМИиЗР</t>
  </si>
  <si>
    <t>Сторонние организации</t>
  </si>
  <si>
    <t>Бюджетные инвестиции</t>
  </si>
  <si>
    <t>ВЫГРУЗКА из АИС ЖКХ 1 квартал</t>
  </si>
  <si>
    <t>Тип дома</t>
  </si>
  <si>
    <t>Стадия жизненного цикла</t>
  </si>
  <si>
    <t>Год постройки</t>
  </si>
  <si>
    <t>Год ввода дома в эксплуатацию</t>
  </si>
  <si>
    <t>Серия, тип постройки здания</t>
  </si>
  <si>
    <t>Количество этажей, ед.</t>
  </si>
  <si>
    <t>Количество подъездов, ед.</t>
  </si>
  <si>
    <t>Количество жилых помещений, ед.</t>
  </si>
  <si>
    <t>Количество добавленных помещений, ед.</t>
  </si>
  <si>
    <t>Количество жителей, чел.</t>
  </si>
  <si>
    <t>Площадь дома, кв.м.</t>
  </si>
  <si>
    <t>Общая степень износа здания, %</t>
  </si>
  <si>
    <t>Дата, на которую установлен износ здания</t>
  </si>
  <si>
    <t>Статус памятника архитектуры</t>
  </si>
  <si>
    <t>Тип перекрытий</t>
  </si>
  <si>
    <t>Материал несущих стен</t>
  </si>
  <si>
    <t xml:space="preserve">Кадастровый номер </t>
  </si>
  <si>
    <t>Дата постановки</t>
  </si>
  <si>
    <t>Общая площадь земельного участка, кв.м.</t>
  </si>
  <si>
    <t>Дата признания</t>
  </si>
  <si>
    <t>Номер документа</t>
  </si>
  <si>
    <t>Причина</t>
  </si>
  <si>
    <t xml:space="preserve">Дата вывода  из эксплуатации </t>
  </si>
  <si>
    <t xml:space="preserve">Срок для принятия  решения о сносе или реконструкции </t>
  </si>
  <si>
    <t>Дальнейшее использование</t>
  </si>
  <si>
    <t>Калининградская область</t>
  </si>
  <si>
    <t>Город Калининград</t>
  </si>
  <si>
    <t>Калининград</t>
  </si>
  <si>
    <t>обл. Калининградская, г. Калининград, пгт. А.Космодемьянского, ул. Сестрорецкая, д. 13</t>
  </si>
  <si>
    <t>Не расселено</t>
  </si>
  <si>
    <t>Многоквартирный дом</t>
  </si>
  <si>
    <t>Эксплуатируемый</t>
  </si>
  <si>
    <t>Кирпичный</t>
  </si>
  <si>
    <t>Не имеется</t>
  </si>
  <si>
    <t/>
  </si>
  <si>
    <t>39:15:141622:136</t>
  </si>
  <si>
    <t>283</t>
  </si>
  <si>
    <t>Физический износ</t>
  </si>
  <si>
    <t>Снос</t>
  </si>
  <si>
    <t>1 квартал 2019 года</t>
  </si>
  <si>
    <t>обл. Калининградская, г. Калининград, пгт. А.Космодемьянского, ул. Челюскинская, д. 9  9а</t>
  </si>
  <si>
    <t>кирпичный</t>
  </si>
  <si>
    <t>39:15:110703:106</t>
  </si>
  <si>
    <t>304</t>
  </si>
  <si>
    <t>Пост.№ 120 от 18.02.2019 о переносе срока</t>
  </si>
  <si>
    <t>обл. Калининградская, г. Калининград, пгт. Прибрежный, ул. Заводская, д. 1</t>
  </si>
  <si>
    <t>Сборно-щитовой</t>
  </si>
  <si>
    <t>39:15:120314:111</t>
  </si>
  <si>
    <t>301</t>
  </si>
  <si>
    <t>Пост. № 331 от 09.04.2018 о переносе срока</t>
  </si>
  <si>
    <t>обл. Калининградская, г. Калининград, пгт. Прибрежный, ул. Заводская, д. 16</t>
  </si>
  <si>
    <t>39:15:111509:6</t>
  </si>
  <si>
    <t>302</t>
  </si>
  <si>
    <t>обл. Калининградская, г. Калининград, пгт. Прибрежный, ул. Рабочая, д. 3</t>
  </si>
  <si>
    <t>Сборно-Щитовой</t>
  </si>
  <si>
    <t>39:15:121602:24</t>
  </si>
  <si>
    <t>849</t>
  </si>
  <si>
    <t>обл. Калининградская, г. Калининград, пгт. Прибрежный, ул. Рабочая, д. 5</t>
  </si>
  <si>
    <t>39:15:131920:89</t>
  </si>
  <si>
    <t>851</t>
  </si>
  <si>
    <t>обл. Калининградская, г. Калининград, пер. Литовский, д. 16</t>
  </si>
  <si>
    <t>39:15:140803:18</t>
  </si>
  <si>
    <t>885</t>
  </si>
  <si>
    <t>обл. Калининградская, г. Калининград, пер. Литовский, д. 18</t>
  </si>
  <si>
    <t>обл. Калининградская, г. Калининград, п. Прегольский, д. 13А</t>
  </si>
  <si>
    <t>шлакоблочный</t>
  </si>
  <si>
    <t>39:15:142023:92</t>
  </si>
  <si>
    <t>939</t>
  </si>
  <si>
    <t>обл. Калининградская, г. Калининград, пр-кт. Московский, д. 70</t>
  </si>
  <si>
    <t>Выведенный из эксплуатации</t>
  </si>
  <si>
    <t>Крупноблочный</t>
  </si>
  <si>
    <t>39:15:151314:691</t>
  </si>
  <si>
    <t>1225</t>
  </si>
  <si>
    <t>обл. Калининградская, г. Калининград, пр-кт. Победы, д. 180</t>
  </si>
  <si>
    <t>39:15:142016:170</t>
  </si>
  <si>
    <t>1222</t>
  </si>
  <si>
    <t>обл. Калининградская, г. Калининград, пр-кт. Победы, д. 226</t>
  </si>
  <si>
    <t>39:15:110310:136</t>
  </si>
  <si>
    <t>1221</t>
  </si>
  <si>
    <t>обл. Калининградская, г. Калининград, пр-кт. Победы, д. 95/99</t>
  </si>
  <si>
    <t>шлакобетон</t>
  </si>
  <si>
    <t>39:15:131409:108</t>
  </si>
  <si>
    <t>1223</t>
  </si>
  <si>
    <t>обл. Калининградская, г. Калининград, п. Совхозный, д. 3</t>
  </si>
  <si>
    <t>39:15:133212:1034</t>
  </si>
  <si>
    <t>1226</t>
  </si>
  <si>
    <t>обл. Калининградская, г. Калининград, туп. Транспортный, д. 10а</t>
  </si>
  <si>
    <t>39:15:150403:300</t>
  </si>
  <si>
    <t>1224</t>
  </si>
  <si>
    <t>обл. Калининградская, г. Калининград, туп. Транспортный, д. 1/1а</t>
  </si>
  <si>
    <t>39:15:131915:123</t>
  </si>
  <si>
    <t>1607</t>
  </si>
  <si>
    <t>обл. Калининградская, г. Калининград, туп. Транспортный, д. 7/9</t>
  </si>
  <si>
    <t>39:15:140803:15</t>
  </si>
  <si>
    <t>1611</t>
  </si>
  <si>
    <t>обл. Калининградская, г. Калининград, ул. Аллея смелых, д. 180</t>
  </si>
  <si>
    <t>39:15:141503:506</t>
  </si>
  <si>
    <t>1612</t>
  </si>
  <si>
    <t>обл. Калининградская, г. Калининград, ул. Аллея смелых, д. 213</t>
  </si>
  <si>
    <t>39:15:142010:164</t>
  </si>
  <si>
    <t>1609</t>
  </si>
  <si>
    <t>обл. Калининградская, г. Калининград, ул. А.Толстого, д. 22</t>
  </si>
  <si>
    <t>39:15:141622:143</t>
  </si>
  <si>
    <t>1610</t>
  </si>
  <si>
    <t>обл. Калининградская, г. Калининград, ул. Баженова, д. 48_50</t>
  </si>
  <si>
    <t>шлакобетонный</t>
  </si>
  <si>
    <t>39:15:121039:356</t>
  </si>
  <si>
    <t>1659</t>
  </si>
  <si>
    <t>обл. Калининградская, г. Калининград, ул. Бассейная, д. 27/29</t>
  </si>
  <si>
    <t>39:15:121203:147</t>
  </si>
  <si>
    <t>1767</t>
  </si>
  <si>
    <t>обл. Калининградская, г. Калининград, ул. Бассейная, д. 85</t>
  </si>
  <si>
    <t>39:15:131804:38</t>
  </si>
  <si>
    <t>1766</t>
  </si>
  <si>
    <t>обл. Калининградская, г. Калининград, ул. Беговая, д. 70-80</t>
  </si>
  <si>
    <t>39:15:131802:23</t>
  </si>
  <si>
    <t>1765</t>
  </si>
  <si>
    <t>обл. Калининградская, г. Калининград, ул. Белгородская, д. 32/38</t>
  </si>
  <si>
    <t>39:15:151311:151</t>
  </si>
  <si>
    <t>1851</t>
  </si>
  <si>
    <t>обл. Калининградская, г. Калининград, ул. Белгородская, д. 6</t>
  </si>
  <si>
    <t>39:15:151310:426</t>
  </si>
  <si>
    <t>1853</t>
  </si>
  <si>
    <t>обл. Калининградская, г. Калининград, ул. Бойко, д. 13</t>
  </si>
  <si>
    <t>39:15:151310:510</t>
  </si>
  <si>
    <t>1850</t>
  </si>
  <si>
    <t>обл. Калининградская, г. Калининград, ул. Бойко, д. 14</t>
  </si>
  <si>
    <t>39:15:130903:67</t>
  </si>
  <si>
    <t>1852</t>
  </si>
  <si>
    <t>обл. Калининградская, г. Калининград, ул. Брянская, д. 3-5</t>
  </si>
  <si>
    <t>Каркасно-засыпной</t>
  </si>
  <si>
    <t>39:15:150830:1697</t>
  </si>
  <si>
    <t>233</t>
  </si>
  <si>
    <t>обл. Калининградская, г. Калининград, ул. Воздушная, д. 74/76</t>
  </si>
  <si>
    <t>Имеется</t>
  </si>
  <si>
    <t>49</t>
  </si>
  <si>
    <t>Администрация Калининградской области</t>
  </si>
  <si>
    <t>39:15:132532:31</t>
  </si>
  <si>
    <t>399</t>
  </si>
  <si>
    <t>Реконструкция</t>
  </si>
  <si>
    <t>обл. Калининградская, г. Калининград, ул. Волоколамская, д. 2</t>
  </si>
  <si>
    <t>39:15:131802:27</t>
  </si>
  <si>
    <t>397</t>
  </si>
  <si>
    <t>обл. Калининградская, г. Калининград, ул. Восточная, д. 3,5</t>
  </si>
  <si>
    <t>39:15:121043:552</t>
  </si>
  <si>
    <t>303</t>
  </si>
  <si>
    <t>обл. Калининградская, г. Калининград, ул. Гончарова, д. 13/15</t>
  </si>
  <si>
    <t>39:15:133211:159</t>
  </si>
  <si>
    <t>475</t>
  </si>
  <si>
    <t>обл. Калининградская, г. Калининград, ул. Дарвина, д. 4</t>
  </si>
  <si>
    <t>39:15:121011:137</t>
  </si>
  <si>
    <t>516</t>
  </si>
  <si>
    <t>обл. Калининградская, г. Калининград, ул. Дзержинского, д. 139</t>
  </si>
  <si>
    <t>39:15:131924:146</t>
  </si>
  <si>
    <t>761</t>
  </si>
  <si>
    <t>обл. Калининградская, г. Калининград, ул. Камская, д. 33/35</t>
  </si>
  <si>
    <t>39:15:141612:168</t>
  </si>
  <si>
    <t>879</t>
  </si>
  <si>
    <t>обл. Калининградская, г. Калининград, ул. Карташева, д. 7</t>
  </si>
  <si>
    <t>39:15:141612:167</t>
  </si>
  <si>
    <t>880</t>
  </si>
  <si>
    <t>обл. Калининградская, г. Калининград, ул. Колесная, д. 14</t>
  </si>
  <si>
    <t>39:15:141612:169</t>
  </si>
  <si>
    <t>881</t>
  </si>
  <si>
    <t>обл. Калининградская, г. Калининград, ул. Колхозная, д. 16</t>
  </si>
  <si>
    <t>39:15:141612:171</t>
  </si>
  <si>
    <t>878</t>
  </si>
  <si>
    <t>обл. Калининградская, г. Калининград, ул. Кольцова, д. 40</t>
  </si>
  <si>
    <t>39:15:110613:3</t>
  </si>
  <si>
    <t>918</t>
  </si>
  <si>
    <t>обл. Калининградская, г. Калининград, ул. Красная, д. 272, стр. 272/274</t>
  </si>
  <si>
    <t>Кирпичный, Шлакобетонный</t>
  </si>
  <si>
    <t>39:15:110833:26</t>
  </si>
  <si>
    <t>924</t>
  </si>
  <si>
    <t>обл. Калининградская, г. Калининград, ул. Красная, д. 284, стр. 284/286</t>
  </si>
  <si>
    <t>кирпичная</t>
  </si>
  <si>
    <t>39:15:141607:74</t>
  </si>
  <si>
    <t>925</t>
  </si>
  <si>
    <t>обл. Калининградская, г. Калининград, ул. Краснохолмская, д. 8/10</t>
  </si>
  <si>
    <t>сборно-щитовой</t>
  </si>
  <si>
    <t>39:15:110653:23</t>
  </si>
  <si>
    <t>920</t>
  </si>
  <si>
    <t>обл. Калининградская, г. Калининград, ул. Крылова, д. 24</t>
  </si>
  <si>
    <t>39:15:120320:66</t>
  </si>
  <si>
    <t>922</t>
  </si>
  <si>
    <t>обл. Калининградская, г. Калининград, ул. Крылова, д. 8</t>
  </si>
  <si>
    <t>39:15:133219:26</t>
  </si>
  <si>
    <t>923</t>
  </si>
  <si>
    <t>обл. Калининградская, г. Калининград, ул. Лейтенанта Катина, д. 85-87</t>
  </si>
  <si>
    <t>39:15:121102:75</t>
  </si>
  <si>
    <t>952</t>
  </si>
  <si>
    <t>обл. Калининградская, г. Калининград, ул. Литовский Вал, д. 66</t>
  </si>
  <si>
    <t>39:15:150401:94</t>
  </si>
  <si>
    <t>977</t>
  </si>
  <si>
    <t>обл. Калининградская, г. Калининград, ул. Лукашова, д. 5</t>
  </si>
  <si>
    <t>щлакоблочный</t>
  </si>
  <si>
    <t>39:15:141605:246</t>
  </si>
  <si>
    <t>973</t>
  </si>
  <si>
    <t>обл. Калининградская, г. Калининград, ул. Маршала Борзова, д. 27-37</t>
  </si>
  <si>
    <t>969</t>
  </si>
  <si>
    <t>обл. Калининградская, г. Калининград, ул. Маршала Борзова, д. 40/48</t>
  </si>
  <si>
    <t>39:15:131802:131</t>
  </si>
  <si>
    <t>975</t>
  </si>
  <si>
    <t>обл. Калининградская, г. Калининград, ул. Муромская, д. 12/14</t>
  </si>
  <si>
    <t>39:15:130406:71</t>
  </si>
  <si>
    <t>1171</t>
  </si>
  <si>
    <t>обл. Калининградская, г. Калининград, ул. Муромская, д. 7</t>
  </si>
  <si>
    <t>39:15:150817:39</t>
  </si>
  <si>
    <t>обл. Калининградская, г. Калининград, ул. Муромская, д. 8/10</t>
  </si>
  <si>
    <t>39:15:142010:162</t>
  </si>
  <si>
    <t>обл. Калининградская, г. Калининград, ул. Нансена, д. 1а</t>
  </si>
  <si>
    <t>39:15:131405:26</t>
  </si>
  <si>
    <t>обл. Калининградская, г. Калининград, ул. Нарвская, д. 47</t>
  </si>
  <si>
    <t>39:15:130908:162</t>
  </si>
  <si>
    <t>1235</t>
  </si>
  <si>
    <t>обл. Калининградская, г. Калининград, ул. Новинская, д. 14</t>
  </si>
  <si>
    <t>39:15:110833:456</t>
  </si>
  <si>
    <t>1233</t>
  </si>
  <si>
    <t>обл. Калининградская, г. Калининград, ул. Новинская, д. 16</t>
  </si>
  <si>
    <t>39:15:121008:103</t>
  </si>
  <si>
    <t>1234</t>
  </si>
  <si>
    <t>обл. Калининградская, г. Калининград, ул. Новинская, д. 18</t>
  </si>
  <si>
    <t>39:15:141404:311</t>
  </si>
  <si>
    <t>1232</t>
  </si>
  <si>
    <t>обл. Калининградская, г. Калининград, ул. Новинская, д. 20</t>
  </si>
  <si>
    <t>39:15:150807:38</t>
  </si>
  <si>
    <t>1236</t>
  </si>
  <si>
    <t>обл. Калининградская, г. Калининград, ул. Новинская, д. 22</t>
  </si>
  <si>
    <t>39:15:130414:38</t>
  </si>
  <si>
    <t>1231</t>
  </si>
  <si>
    <t>обл. Калининградская, г. Калининград, ул. Новинская, д. 43</t>
  </si>
  <si>
    <t>39:15:120315:87</t>
  </si>
  <si>
    <t>1304</t>
  </si>
  <si>
    <t>обл. Калининградская, г. Калининград, ул. Орудийная, д. 27</t>
  </si>
  <si>
    <t>39:15:130501:38</t>
  </si>
  <si>
    <t>1305</t>
  </si>
  <si>
    <t>обл. Калининградская, г. Калининград, ул. Островского, д. 1</t>
  </si>
  <si>
    <t>39:15:110831:38</t>
  </si>
  <si>
    <t>1422</t>
  </si>
  <si>
    <t>обл. Калининградская, г. Калининград, ул. Островского, д. 3</t>
  </si>
  <si>
    <t>39:15:130814:181</t>
  </si>
  <si>
    <t>1566</t>
  </si>
  <si>
    <t>обл. Калининградская, г. Калининград, ул. Парковая аллея, д. 4</t>
  </si>
  <si>
    <t>39:15:110408:11</t>
  </si>
  <si>
    <t>1587</t>
  </si>
  <si>
    <t>обл. Калининградская, г. Калининград, ул. Полевая, д. 6</t>
  </si>
  <si>
    <t>39:15:150808:694</t>
  </si>
  <si>
    <t>51</t>
  </si>
  <si>
    <t>обл. Калининградская, г. Калининград, ул. Рижская, д. 14</t>
  </si>
  <si>
    <t>39:15:132506:69</t>
  </si>
  <si>
    <t>50</t>
  </si>
  <si>
    <t>обл. Калининградская, г. Калининград, ул. Рыбников, д. 41-43</t>
  </si>
  <si>
    <t>39:15:150403:297</t>
  </si>
  <si>
    <t>460</t>
  </si>
  <si>
    <t>обл. Калининградская, г. Калининград, ул. Солнечногорская, д. 19</t>
  </si>
  <si>
    <t>39:15:121026:51</t>
  </si>
  <si>
    <t>754</t>
  </si>
  <si>
    <t>обл. Калининградская, г. Калининград, ул. Станочная, д. 2/8</t>
  </si>
  <si>
    <t>39:15:132533:9</t>
  </si>
  <si>
    <t>1169</t>
  </si>
  <si>
    <t>Пост. № 735 от 20.07.2018 о переносе срока</t>
  </si>
  <si>
    <t>обл. Калининградская, г. Калининград, ул. Старорусская, д. 22/24</t>
  </si>
  <si>
    <t>39:15:110643:1</t>
  </si>
  <si>
    <t>1246</t>
  </si>
  <si>
    <t>обл. Калининградская, г. Калининград, ул. Сурикова, д. 13</t>
  </si>
  <si>
    <t>39:15:111509:9</t>
  </si>
  <si>
    <t>1247</t>
  </si>
  <si>
    <t>Пост. № 938 от 24.09.2018 о переносе срока</t>
  </si>
  <si>
    <t>обл. Калининградская, г. Калининград, ул. Тамбовская, д. 13_15</t>
  </si>
  <si>
    <t>шлакоблочные</t>
  </si>
  <si>
    <t>39:15:130908:163</t>
  </si>
  <si>
    <t>1244</t>
  </si>
  <si>
    <t>обл. Калининградская, г. Калининград, ул. Тамбовская, д. 34_36</t>
  </si>
  <si>
    <t>39:15:150508:12</t>
  </si>
  <si>
    <t>1245</t>
  </si>
  <si>
    <t>обл. Калининградская, г. Калининград, ул. Тихорецкая, д. 3</t>
  </si>
  <si>
    <t>39:15:150403:299</t>
  </si>
  <si>
    <t>1399</t>
  </si>
  <si>
    <t>обл. Калининградская, г. Калининград, ул. Тихорецкая, д. 9</t>
  </si>
  <si>
    <t>39:15:110703:113</t>
  </si>
  <si>
    <t>1757</t>
  </si>
  <si>
    <t>обл. Калининградская, г. Калининград, ул. Транспортная, д. 10/12</t>
  </si>
  <si>
    <t>1758</t>
  </si>
  <si>
    <t>обл. Калининградская, г. Калининград, ул. Транспортная, д. 23</t>
  </si>
  <si>
    <t>39:15:150807:32</t>
  </si>
  <si>
    <t>1843</t>
  </si>
  <si>
    <t>обл. Калининградская, г. Калининград, ул. Тульская, д. 23</t>
  </si>
  <si>
    <t>39:15:111814:23</t>
  </si>
  <si>
    <t>2100</t>
  </si>
  <si>
    <t>обл. Калининградская, г. Калининград, ул. Урицкого, д. 7/7А</t>
  </si>
  <si>
    <t>39:15:131802:126</t>
  </si>
  <si>
    <t>2166</t>
  </si>
  <si>
    <t>обл. Калининградская, г. Калининград, ул. Фурманова, д. 5-7</t>
  </si>
  <si>
    <t>39:15:150807:30</t>
  </si>
  <si>
    <t>54</t>
  </si>
  <si>
    <t>обл. Калининградская, г. Калининград, ул. Хрисанфова, д. 5</t>
  </si>
  <si>
    <t>39:15:120312:783</t>
  </si>
  <si>
    <t>71</t>
  </si>
  <si>
    <t>обл. Калининградская, г. Калининград, ул. Целлюлозная, д. 12</t>
  </si>
  <si>
    <t>39:15:130910:123</t>
  </si>
  <si>
    <t>70</t>
  </si>
  <si>
    <t>обл. Калининградская, г. Калининград, ул. Цирковая, д. 17</t>
  </si>
  <si>
    <t>Каркасно-засыпные</t>
  </si>
  <si>
    <t>39:15:121011:135</t>
  </si>
  <si>
    <t>192</t>
  </si>
  <si>
    <t>обл. Калининградская, г. Калининград, ул. Чехова, д. 12_14</t>
  </si>
  <si>
    <t>39:15:120814:79</t>
  </si>
  <si>
    <t>575</t>
  </si>
  <si>
    <t>обл. Калининградская, г. Калининград, ул. Чехова, д. 19</t>
  </si>
  <si>
    <t>39:15:133211:148</t>
  </si>
  <si>
    <t>606</t>
  </si>
  <si>
    <t>обл. Калининградская, г. Калининград, ул. Чехова, д. 27_29</t>
  </si>
  <si>
    <t>39:15:110842:295</t>
  </si>
  <si>
    <t>1073</t>
  </si>
  <si>
    <t>обл. Калининградская, г. Калининград, ул. Чехова, д. 31~33</t>
  </si>
  <si>
    <t>39:15:150405:18</t>
  </si>
  <si>
    <t>1094</t>
  </si>
  <si>
    <t>обл. Калининградская, г. Калининград, ул. Чехова, д. 3-5</t>
  </si>
  <si>
    <t>39:15:142003:40</t>
  </si>
  <si>
    <t>1406</t>
  </si>
  <si>
    <t>обл. Калининградская, г. Калининград, ул. Щепкина, д. 5</t>
  </si>
  <si>
    <t>39:15:132530:1241</t>
  </si>
  <si>
    <t>1570</t>
  </si>
  <si>
    <t>обл. Калининградская, г. Калининград, ул. Ямская, д. 69/71</t>
  </si>
  <si>
    <t>1571</t>
  </si>
  <si>
    <t>обл. Калининградская, г. Калининград, ул. Ямская, д. 73</t>
  </si>
  <si>
    <t>39:15:131405:29</t>
  </si>
  <si>
    <t>1694</t>
  </si>
  <si>
    <t>кв.м</t>
  </si>
  <si>
    <t>ед.</t>
  </si>
  <si>
    <t>Система мероприятий Программы</t>
  </si>
  <si>
    <t xml:space="preserve"> Объем финансовых потребностей</t>
  </si>
  <si>
    <t xml:space="preserve">Наименование муниципального образования </t>
  </si>
  <si>
    <t>Адрес многоквартирного дома</t>
  </si>
  <si>
    <t xml:space="preserve">Дата признания многоквартирного дома аварийным </t>
  </si>
  <si>
    <t>Планируемая дата окончания переселения</t>
  </si>
  <si>
    <t>Всего подлежит переселению в 2019 – 2025 гг.</t>
  </si>
  <si>
    <t>х</t>
  </si>
  <si>
    <t>г. Калининград, мкр. А. Космодемьянского, 
ул. Сестрорецкая, д. 13</t>
  </si>
  <si>
    <t>г. Калининград, мкр. А. Космодемьянского, 
ул. Челюскинская, д. 9-9а</t>
  </si>
  <si>
    <t>г. Калининград, ул. Аллея смелых, д. 180</t>
  </si>
  <si>
    <t>г. Калининград, ул. А. Толстого, д. 22</t>
  </si>
  <si>
    <t>г. Калининград, ул. Баженова, д. 48-50</t>
  </si>
  <si>
    <t>г. Калининград, ул. Бассейная, д. 27-29</t>
  </si>
  <si>
    <t>г. Калининград, ул. Бассейная, д. 85</t>
  </si>
  <si>
    <t>г. Калининград, ул. Беговая, д. 70-80</t>
  </si>
  <si>
    <t>г. Калининград, ул. Белгородская, д. 32-38</t>
  </si>
  <si>
    <t>г. Калининград, ул. Бойко, д. 13</t>
  </si>
  <si>
    <t>г. Калининград, ул. Бойко, д. 14</t>
  </si>
  <si>
    <t>г. Калининград, ул. Брянская, д. 3-5</t>
  </si>
  <si>
    <t>г. Калининград, ул. Воздушная, д. 74-76</t>
  </si>
  <si>
    <t>г. Калининград, ул. Волоколамская, д. 2</t>
  </si>
  <si>
    <t>г. Калининград, ул. Восточная, д. 3-5</t>
  </si>
  <si>
    <t>г. Калининград, ул. Гончарова, д. 13-15</t>
  </si>
  <si>
    <t>г. Калининград, ул. Дарвина, д. 4</t>
  </si>
  <si>
    <t>г. Калининград, ул. Дзержинского, д. 139</t>
  </si>
  <si>
    <t>г. Калининград, ул. Камская, д. 33-35</t>
  </si>
  <si>
    <t>г. Калининград, ул. Карташева, д. 7</t>
  </si>
  <si>
    <t>г. Калининград, ул. Колесная, д. 14</t>
  </si>
  <si>
    <t>г. Калининград, ул. Колхозная, д. 16</t>
  </si>
  <si>
    <t>г. Калининград, ул. Кольцова, д. 40</t>
  </si>
  <si>
    <t>г. Калининград, ул. Красная, д. 272, стр. 272-274</t>
  </si>
  <si>
    <t>г. Калининград, ул. Красная, д. 284, стр. 284-286</t>
  </si>
  <si>
    <t>г. Калининград, ул. Краснохолмская, д. 8-10</t>
  </si>
  <si>
    <t>г. Калининград, ул. Крылова, д. 8</t>
  </si>
  <si>
    <t>г. Калининград, ул. Крылова, д. 24</t>
  </si>
  <si>
    <t>г. Калининград, ул. Лейтенанта Катина, д. 85-87</t>
  </si>
  <si>
    <t>г. Калининград, пер. Литовский, д. 16</t>
  </si>
  <si>
    <t>г. Калининград, пер. Литовский, д. 18</t>
  </si>
  <si>
    <t>г. Калининград, ул. Лукашова, д. 5</t>
  </si>
  <si>
    <t>г. Калининград, ул. Маршала Борзова, д. 40-48</t>
  </si>
  <si>
    <t>г. Калининград, ул. Муромская, д. 7</t>
  </si>
  <si>
    <t>г. Калининград, ул. Муромская, д. 8-10</t>
  </si>
  <si>
    <t>г. Калининград, ул. Муромская, д. 12-14</t>
  </si>
  <si>
    <t>г. Калининград, ул. Нансена, д. 1а</t>
  </si>
  <si>
    <t>г. Калининград, ул. Новинская, д. 14</t>
  </si>
  <si>
    <t>г. Калининград, ул. Новинская, д. 16</t>
  </si>
  <si>
    <t>г. Калининград, ул. Новинская, д. 18</t>
  </si>
  <si>
    <t>г. Калининград, ул. Новинская, д. 20</t>
  </si>
  <si>
    <t>г. Калининград, ул. Новинская, д. 22</t>
  </si>
  <si>
    <t>г. Калининград, ул. Новинская, д. 43</t>
  </si>
  <si>
    <t>г. Калининград, ул. Орудийная, д. 27</t>
  </si>
  <si>
    <t>г. Калининград, ул. Островского, д. 1</t>
  </si>
  <si>
    <t>г. Калининград, ул. Островского, д. 3</t>
  </si>
  <si>
    <t>г. Калининград, ул. Парковая аллея, д. 4</t>
  </si>
  <si>
    <t>г. Калининград, пр-кт Победы, д. 95-99</t>
  </si>
  <si>
    <t>г. Калининград, пр-кт Победы, д. 180</t>
  </si>
  <si>
    <t>г. Калининград, пр-кт Победы, д. 226</t>
  </si>
  <si>
    <t>г. Калининград, ул. Полевая, д. 6</t>
  </si>
  <si>
    <t>г. Калининград, мкр. Прегольский, д. 13а</t>
  </si>
  <si>
    <t>г. Калининград, мкр. Прибрежный, ул. Заводская, д. 16</t>
  </si>
  <si>
    <t>г. Калининград, мкр. Прибрежный, ул. Рабочая, д. 3</t>
  </si>
  <si>
    <t>г. Калининград, мкр. Прибрежный, ул. Рабочая, д. 5</t>
  </si>
  <si>
    <t>г. Калининград, ул. Рижская, д. 14</t>
  </si>
  <si>
    <t>г. Калининград, ул. Рыбников, д. 41-43</t>
  </si>
  <si>
    <t>г. Калининград, мкр. Совхозный, д. 3</t>
  </si>
  <si>
    <t>г. Калининград, ул. Солнечногорская, д. 19</t>
  </si>
  <si>
    <t>г. Калининград, ул. Станочная, д. 2-8</t>
  </si>
  <si>
    <t>г. Калининград, ул. Старорусская, д. 22-24</t>
  </si>
  <si>
    <t>г. Калининград, ул. Сурикова, д. 13</t>
  </si>
  <si>
    <t>г. Калининград, ул. Тамбовская, д. 13-15</t>
  </si>
  <si>
    <t>г. Калининград, ул. Тамбовская, д. 34-36</t>
  </si>
  <si>
    <t>г. Калининград, ул. Тихорецкая, д. 3</t>
  </si>
  <si>
    <t>г. Калининград, ул. Тихорецкая, д. 9</t>
  </si>
  <si>
    <t>г. Калининград, ул. Транспортная, д. 10-12</t>
  </si>
  <si>
    <t>г. Калининград, ул. Транспортная, д. 23</t>
  </si>
  <si>
    <t>г. Калининград, туп. Транспортный, д. 1-1а</t>
  </si>
  <si>
    <t>г. Калининград, туп. Транспортный, д. 7-9</t>
  </si>
  <si>
    <t>г. Калининград, туп. Транспортный, д. 10а</t>
  </si>
  <si>
    <t>г. Калининград, ул. Тульская, д. 23</t>
  </si>
  <si>
    <t>г. Калининград, ул. Урицкого, д. 7-7а</t>
  </si>
  <si>
    <t>г. Калининград, ул. Фурманова, д. 5-7</t>
  </si>
  <si>
    <t>г. Калининград, ул. Хрисанфова, д. 5</t>
  </si>
  <si>
    <t>г. Калининград, ул. Целлюлозная, д. 12</t>
  </si>
  <si>
    <t>г. Калининград, ул. Цирковая, д. 17</t>
  </si>
  <si>
    <t>г. Калининград, ул. Чехова, д. 3-5</t>
  </si>
  <si>
    <t>г. Калининград, ул. Чехова, д. 12-14</t>
  </si>
  <si>
    <t>г. Калининград, ул. Чехова, д. 19</t>
  </si>
  <si>
    <t>г. Калининград, ул. Чехова, д. 27-29</t>
  </si>
  <si>
    <t>г. Калининград, ул. Чехова, д. 31-33</t>
  </si>
  <si>
    <t>г. Калининград, ул. Щепкина, д. 5</t>
  </si>
  <si>
    <t>г. Калининград, ул. Ямская, д. 69-71</t>
  </si>
  <si>
    <t>г. Калининград, ул. Ямская, д. 73</t>
  </si>
  <si>
    <t>г. Калининград, ул. Аллея смелых, д. 213</t>
  </si>
  <si>
    <t>г. Калининград, ул. Белгородская, д. 6</t>
  </si>
  <si>
    <t>г. Калининград, ул. Беломорская, д. 15</t>
  </si>
  <si>
    <t>г. Калининград, ул. Дзержинского, д. 142-2</t>
  </si>
  <si>
    <t>г. Калининград, ул. Маршала Борзова, д. 27-37</t>
  </si>
  <si>
    <t>г. Калининград, пр-кт Московский, д. 70</t>
  </si>
  <si>
    <t>г. Калининград, ул. Нарвская, д. 47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</si>
  <si>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</si>
  <si>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</si>
  <si>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</si>
  <si>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</si>
  <si>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</si>
  <si>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</si>
  <si>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</si>
  <si>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</si>
  <si>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</si>
  <si>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</si>
  <si>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</si>
  <si>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</si>
  <si>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</si>
  <si>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</si>
  <si>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Всего по этапу 2023 года</t>
  </si>
  <si>
    <t>Всего по этапу 2024 года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</si>
  <si>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</si>
  <si>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</si>
  <si>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</si>
  <si>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в том числе</t>
  </si>
  <si>
    <t>2025 г.</t>
  </si>
  <si>
    <t>Всего по  программе переселения, в рамках которой предусмотрено финансирование за счет средств Фонда, в т.ч.:</t>
  </si>
  <si>
    <t xml:space="preserve">Всего по этапу 2019 года </t>
  </si>
  <si>
    <t>x</t>
  </si>
  <si>
    <t xml:space="preserve">Всего по этапу 2020 года </t>
  </si>
  <si>
    <t xml:space="preserve">Всего по этапу 2021 года </t>
  </si>
  <si>
    <t xml:space="preserve">Всего по этапу 2022 года </t>
  </si>
  <si>
    <t xml:space="preserve">Всего по этапу 2023 года </t>
  </si>
  <si>
    <t xml:space="preserve">Всего по этапу 2024 года </t>
  </si>
  <si>
    <t xml:space="preserve">
</t>
  </si>
  <si>
    <t>Приложение  № 1</t>
  </si>
  <si>
    <t xml:space="preserve">    к Программе</t>
  </si>
  <si>
    <t>Перечень многоквартирных домов, признанных аварийными до 01 января 2017 г.</t>
  </si>
  <si>
    <t xml:space="preserve"> Сведения об аварийном жилищном фонде, подлежащем расселению до 01 сентября 2025 г. </t>
  </si>
  <si>
    <t>По программе переселения на 2019 – 2025 гг., в рамках которой предусмотрено финансирование за счет средств Фонда, в том числе:</t>
  </si>
  <si>
    <t>Итого по городу Калининграду</t>
  </si>
  <si>
    <t>г. Калининград</t>
  </si>
  <si>
    <t>г. Калининград, ул. Литовский вал, д. 66</t>
  </si>
  <si>
    <t>г. Калининград, мкр. Прибрежный, ул. Заводская, д. 1</t>
  </si>
  <si>
    <t>По иным программам субъекта Российской Федерации, в рамках которых не предусмотрено финансирование за счет средств Фонда, в том числе:</t>
  </si>
  <si>
    <t xml:space="preserve">       к Программе</t>
  </si>
  <si>
    <t>План реализации мероприятий по переселению граждан из аварийного жилищного фонда, признанного таковым до 01 января 2017 г., 
по способам переселения</t>
  </si>
  <si>
    <t>Всего расселяемая площадь жилых помещений
(кв. м)</t>
  </si>
  <si>
    <t>Расселение в рамках Программы, связанное с приобретением жилых помещений за счет бюджетных средств</t>
  </si>
  <si>
    <t>Приобретение жилых помещений у застройщиков, в том числе:</t>
  </si>
  <si>
    <t>Стоимость
(руб.)</t>
  </si>
  <si>
    <t>Всего по программе переселения, в рамках которой предусмотрено финансирование за счет средств Фонда, в том числе:</t>
  </si>
  <si>
    <t>Приложение  № 2</t>
  </si>
  <si>
    <t xml:space="preserve">    к Программе
</t>
  </si>
  <si>
    <t>Число жителей, планируемых  к переселению
(чел.)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</si>
  <si>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</si>
  <si>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</si>
  <si>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
(ед.)</t>
  </si>
  <si>
    <t>Всего
(кв.м)</t>
  </si>
  <si>
    <t>Всего
(руб.)</t>
  </si>
  <si>
    <t>Собственность граждан
(ед.)</t>
  </si>
  <si>
    <t>Муниципальная собственность
(ед.)</t>
  </si>
  <si>
    <t>собственность граждан
(кв.м)</t>
  </si>
  <si>
    <t>муниципальная собственность
(кв.м)</t>
  </si>
  <si>
    <t>За счет средств Фонда
(руб.)</t>
  </si>
  <si>
    <t>За счет средств бюджета субъекта Российской Федерации
(руб.)</t>
  </si>
  <si>
    <t>За счет средств местного бюджета
(руб.)</t>
  </si>
  <si>
    <t>За счет переселения граждан по договору о развитии застроенной территории
(руб.)</t>
  </si>
  <si>
    <t>За счет  переселения граждан в свободный муниципальный жилищный фонд
(руб.)</t>
  </si>
  <si>
    <t>За счет средств собственников жилых помещений
(руб.)</t>
  </si>
  <si>
    <t>За счет средств иных лиц (инвесторов по ДРЗТ)
(руб.)</t>
  </si>
  <si>
    <t>Всего по  программе переселения, в рамках которой предусмотрено финансирование за счет средств Фонда, в том числе:</t>
  </si>
  <si>
    <t>План мероприятий по переселению граждан из аварийного жилищного фонда, признанного таковым до 01 января 2017 г.</t>
  </si>
  <si>
    <t>Приложение  № 3</t>
  </si>
  <si>
    <t xml:space="preserve">                     к Программе
</t>
  </si>
  <si>
    <t>Планируемые показатели переселения граждан из аварийного жилищного фонда, признанного таковым до 01 января 2017 г.</t>
  </si>
  <si>
    <t>Расселяемая площадь (кв.м)</t>
  </si>
  <si>
    <t>Количество переселяемых жителей (чел.)</t>
  </si>
  <si>
    <t>Приложение  № 4</t>
  </si>
  <si>
    <t>Приложение  № 5</t>
  </si>
  <si>
    <t>Количество помещений, за которые выплачено возмещение</t>
  </si>
  <si>
    <t>Приложение  № 6</t>
  </si>
  <si>
    <t xml:space="preserve">                             к Программе</t>
  </si>
  <si>
    <t>площадь, кв.м</t>
  </si>
  <si>
    <t>количество человек</t>
  </si>
  <si>
    <t xml:space="preserve">                      к Программе
</t>
  </si>
  <si>
    <t>Расселяемая площадь
(кв.м)</t>
  </si>
  <si>
    <t>Приобретаемая площадь
(кв.м)</t>
  </si>
  <si>
    <t xml:space="preserve">Наименование муниципального образования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</si>
</sst>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8" formatCode="#,##0.00\ &quot;₽&quot;;[Red]\-#,##0.00\ &quot;₽&quot;"/>
    <numFmt numFmtId="164" formatCode="#,##0.0"/>
    <numFmt numFmtId="165" formatCode="0.0"/>
    <numFmt numFmtId="166" formatCode="#0"/>
    <numFmt numFmtId="167" formatCode="#0.00"/>
    <numFmt numFmtId="168" formatCode="dd\.mm\.yyyy"/>
    <numFmt numFmtId="169" formatCode="dd\.mm\.yyyy\ hh\.mm\.ss"/>
    <numFmt numFmtId="170" formatCode="#,##0.00_ ;\-#,##0.00\ "/>
    <numFmt numFmtId="171" formatCode="#,##0_ ;\-#,##0\ "/>
  </numFmts>
  <fonts count="3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0"/>
      <color theme="0" tint="-0.49998474074526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b/>
      <sz val="28"/>
      <color rgb="FF000000"/>
      <name val="Times New Roman"/>
      <family val="1"/>
      <charset val="204"/>
    </font>
    <font>
      <sz val="40"/>
      <color rgb="FF000000"/>
      <name val="Times New Roman"/>
      <family val="1"/>
      <charset val="204"/>
    </font>
    <font>
      <sz val="40"/>
      <color theme="1"/>
      <name val="Times New Roman"/>
      <family val="1"/>
      <charset val="204"/>
    </font>
    <font>
      <sz val="40"/>
      <color theme="1"/>
      <name val="Calibri"/>
      <family val="2"/>
      <charset val="204"/>
      <scheme val="minor"/>
    </font>
    <font>
      <sz val="19"/>
      <color theme="1"/>
      <name val="Times New Roman"/>
      <family val="1"/>
      <charset val="204"/>
    </font>
    <font>
      <sz val="19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5">
    <xf numFmtId="0" fontId="0" fillId="0" borderId="0"/>
    <xf numFmtId="0" fontId="9" fillId="0" borderId="0"/>
    <xf numFmtId="0" fontId="15" fillId="0" borderId="0"/>
    <xf numFmtId="0" fontId="15" fillId="0" borderId="0"/>
    <xf numFmtId="0" fontId="16" fillId="0" borderId="0"/>
  </cellStyleXfs>
  <cellXfs count="256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/>
    <xf numFmtId="165" fontId="7" fillId="0" borderId="1" xfId="0" applyNumberFormat="1" applyFont="1" applyBorder="1"/>
    <xf numFmtId="164" fontId="7" fillId="0" borderId="1" xfId="0" applyNumberFormat="1" applyFont="1" applyBorder="1"/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" fontId="3" fillId="0" borderId="1" xfId="0" applyNumberFormat="1" applyFont="1" applyBorder="1" applyAlignment="1">
      <alignment horizontal="center" vertical="top" wrapText="1"/>
    </xf>
    <xf numFmtId="164" fontId="3" fillId="0" borderId="0" xfId="0" applyNumberFormat="1" applyFont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top" wrapText="1"/>
    </xf>
    <xf numFmtId="4" fontId="3" fillId="0" borderId="0" xfId="0" applyNumberFormat="1" applyFont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4" fontId="3" fillId="0" borderId="0" xfId="0" applyNumberFormat="1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10" fillId="0" borderId="14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14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4" xfId="1" applyNumberFormat="1" applyFont="1" applyFill="1" applyBorder="1" applyAlignment="1" applyProtection="1">
      <alignment horizontal="center" vertical="center" wrapText="1"/>
    </xf>
    <xf numFmtId="0" fontId="9" fillId="0" borderId="0" xfId="1" applyAlignment="1"/>
    <xf numFmtId="0" fontId="10" fillId="2" borderId="14" xfId="1" applyNumberFormat="1" applyFont="1" applyFill="1" applyBorder="1" applyAlignment="1" applyProtection="1">
      <alignment horizontal="center" vertical="center" wrapText="1"/>
    </xf>
    <xf numFmtId="0" fontId="10" fillId="2" borderId="14" xfId="1" applyNumberFormat="1" applyFont="1" applyFill="1" applyBorder="1" applyAlignment="1" applyProtection="1">
      <alignment horizontal="left" vertical="center" wrapText="1"/>
    </xf>
    <xf numFmtId="166" fontId="10" fillId="0" borderId="14" xfId="1" applyNumberFormat="1" applyFont="1" applyFill="1" applyBorder="1" applyAlignment="1" applyProtection="1">
      <alignment horizontal="center" vertical="center" wrapText="1"/>
    </xf>
    <xf numFmtId="167" fontId="10" fillId="0" borderId="14" xfId="1" applyNumberFormat="1" applyFont="1" applyFill="1" applyBorder="1" applyAlignment="1" applyProtection="1">
      <alignment horizontal="center" vertical="center" wrapText="1"/>
    </xf>
    <xf numFmtId="168" fontId="10" fillId="0" borderId="14" xfId="1" applyNumberFormat="1" applyFont="1" applyFill="1" applyBorder="1" applyAlignment="1" applyProtection="1">
      <alignment horizontal="center" vertical="center" wrapText="1"/>
    </xf>
    <xf numFmtId="168" fontId="10" fillId="2" borderId="14" xfId="1" applyNumberFormat="1" applyFont="1" applyFill="1" applyBorder="1" applyAlignment="1" applyProtection="1">
      <alignment horizontal="center" vertical="center" wrapText="1"/>
    </xf>
    <xf numFmtId="169" fontId="10" fillId="0" borderId="14" xfId="1" applyNumberFormat="1" applyFont="1" applyFill="1" applyBorder="1" applyAlignment="1" applyProtection="1">
      <alignment horizontal="center" vertical="center" wrapText="1"/>
    </xf>
    <xf numFmtId="0" fontId="9" fillId="2" borderId="0" xfId="1" applyFill="1"/>
    <xf numFmtId="0" fontId="10" fillId="0" borderId="14" xfId="1" applyNumberFormat="1" applyFont="1" applyFill="1" applyBorder="1" applyAlignment="1" applyProtection="1">
      <alignment horizontal="left" vertical="center" wrapText="1"/>
    </xf>
    <xf numFmtId="0" fontId="9" fillId="0" borderId="0" xfId="1"/>
    <xf numFmtId="0" fontId="9" fillId="0" borderId="0" xfId="1" applyAlignment="1">
      <alignment horizontal="left"/>
    </xf>
    <xf numFmtId="0" fontId="14" fillId="0" borderId="0" xfId="0" applyFont="1" applyAlignment="1">
      <alignment horizontal="center" vertical="top"/>
    </xf>
    <xf numFmtId="0" fontId="16" fillId="0" borderId="0" xfId="2" applyFont="1" applyFill="1"/>
    <xf numFmtId="0" fontId="17" fillId="0" borderId="0" xfId="2" applyFont="1" applyFill="1" applyAlignment="1">
      <alignment wrapText="1"/>
    </xf>
    <xf numFmtId="0" fontId="17" fillId="0" borderId="0" xfId="2" applyFont="1" applyFill="1"/>
    <xf numFmtId="0" fontId="15" fillId="0" borderId="0" xfId="2" applyFill="1"/>
    <xf numFmtId="0" fontId="17" fillId="0" borderId="0" xfId="2" applyFont="1" applyFill="1" applyAlignment="1">
      <alignment vertical="center" wrapText="1"/>
    </xf>
    <xf numFmtId="0" fontId="16" fillId="0" borderId="0" xfId="3" applyFont="1" applyFill="1"/>
    <xf numFmtId="0" fontId="17" fillId="0" borderId="0" xfId="3" applyFont="1" applyFill="1" applyAlignment="1">
      <alignment wrapText="1"/>
    </xf>
    <xf numFmtId="0" fontId="17" fillId="0" borderId="0" xfId="3" applyFont="1" applyFill="1"/>
    <xf numFmtId="0" fontId="19" fillId="0" borderId="0" xfId="3" applyFont="1" applyFill="1"/>
    <xf numFmtId="0" fontId="15" fillId="0" borderId="0" xfId="3" applyFill="1"/>
    <xf numFmtId="0" fontId="15" fillId="0" borderId="0" xfId="3" applyFill="1" applyAlignment="1" applyProtection="1">
      <alignment horizontal="center" wrapText="1"/>
      <protection locked="0"/>
    </xf>
    <xf numFmtId="0" fontId="15" fillId="0" borderId="0" xfId="3" applyFill="1" applyAlignment="1" applyProtection="1">
      <alignment wrapText="1"/>
      <protection locked="0"/>
    </xf>
    <xf numFmtId="0" fontId="17" fillId="0" borderId="0" xfId="3" applyFont="1" applyFill="1" applyAlignment="1" applyProtection="1">
      <alignment horizontal="left" wrapText="1"/>
      <protection locked="0"/>
    </xf>
    <xf numFmtId="0" fontId="17" fillId="0" borderId="0" xfId="3" applyFont="1" applyFill="1" applyAlignment="1">
      <alignment horizontal="center" vertical="center" wrapText="1"/>
    </xf>
    <xf numFmtId="0" fontId="17" fillId="0" borderId="0" xfId="3" applyFont="1" applyFill="1" applyAlignment="1">
      <alignment horizontal="center" vertical="top" wrapText="1"/>
    </xf>
    <xf numFmtId="0" fontId="17" fillId="0" borderId="0" xfId="3" applyFont="1" applyFill="1" applyAlignment="1">
      <alignment vertical="top" wrapText="1"/>
    </xf>
    <xf numFmtId="0" fontId="17" fillId="0" borderId="0" xfId="4" applyFont="1" applyFill="1" applyAlignment="1">
      <alignment wrapText="1"/>
    </xf>
    <xf numFmtId="0" fontId="17" fillId="0" borderId="0" xfId="4" applyFont="1" applyFill="1"/>
    <xf numFmtId="0" fontId="19" fillId="0" borderId="0" xfId="4" applyFont="1" applyFill="1"/>
    <xf numFmtId="0" fontId="17" fillId="0" borderId="0" xfId="4" applyFont="1" applyFill="1" applyAlignment="1">
      <alignment horizontal="left" wrapText="1"/>
    </xf>
    <xf numFmtId="0" fontId="17" fillId="0" borderId="0" xfId="4" applyFont="1" applyFill="1" applyAlignment="1">
      <alignment horizontal="center" vertical="top" wrapText="1"/>
    </xf>
    <xf numFmtId="0" fontId="17" fillId="0" borderId="0" xfId="3" applyFont="1" applyFill="1" applyAlignment="1">
      <alignment horizontal="center" vertical="center" wrapText="1"/>
    </xf>
    <xf numFmtId="0" fontId="20" fillId="0" borderId="0" xfId="3" applyFont="1" applyFill="1" applyAlignment="1">
      <alignment vertical="top" wrapText="1"/>
    </xf>
    <xf numFmtId="0" fontId="21" fillId="0" borderId="0" xfId="3" applyFont="1" applyFill="1" applyAlignment="1">
      <alignment wrapText="1"/>
    </xf>
    <xf numFmtId="0" fontId="21" fillId="0" borderId="0" xfId="3" applyFont="1" applyFill="1"/>
    <xf numFmtId="0" fontId="17" fillId="0" borderId="0" xfId="3" applyFont="1" applyFill="1" applyBorder="1"/>
    <xf numFmtId="0" fontId="21" fillId="0" borderId="0" xfId="3" applyFont="1" applyFill="1" applyAlignment="1" applyProtection="1">
      <alignment wrapText="1"/>
      <protection locked="0"/>
    </xf>
    <xf numFmtId="0" fontId="19" fillId="0" borderId="0" xfId="3" applyFont="1" applyFill="1" applyAlignment="1" applyProtection="1">
      <alignment horizontal="left" wrapText="1"/>
      <protection locked="0"/>
    </xf>
    <xf numFmtId="0" fontId="22" fillId="0" borderId="0" xfId="3" applyFont="1" applyFill="1" applyAlignment="1" applyProtection="1">
      <alignment wrapText="1"/>
      <protection locked="0"/>
    </xf>
    <xf numFmtId="0" fontId="19" fillId="0" borderId="0" xfId="3" applyFont="1" applyFill="1" applyAlignment="1">
      <alignment horizontal="center" vertical="center" wrapText="1"/>
    </xf>
    <xf numFmtId="0" fontId="19" fillId="0" borderId="0" xfId="4" applyFont="1" applyFill="1" applyAlignment="1">
      <alignment wrapText="1"/>
    </xf>
    <xf numFmtId="0" fontId="19" fillId="0" borderId="0" xfId="3" applyFont="1" applyFill="1" applyAlignment="1">
      <alignment wrapText="1"/>
    </xf>
    <xf numFmtId="0" fontId="19" fillId="0" borderId="0" xfId="3" applyFont="1" applyFill="1" applyAlignment="1" applyProtection="1">
      <alignment wrapText="1"/>
      <protection locked="0"/>
    </xf>
    <xf numFmtId="0" fontId="19" fillId="0" borderId="0" xfId="3" applyFont="1" applyFill="1" applyAlignment="1">
      <alignment horizontal="center" vertical="top" wrapText="1"/>
    </xf>
    <xf numFmtId="0" fontId="19" fillId="0" borderId="0" xfId="3" applyFont="1" applyFill="1" applyAlignment="1">
      <alignment vertical="top" wrapText="1"/>
    </xf>
    <xf numFmtId="0" fontId="20" fillId="0" borderId="0" xfId="3" applyFont="1" applyFill="1" applyAlignment="1">
      <alignment horizontal="center" vertical="center"/>
    </xf>
    <xf numFmtId="0" fontId="20" fillId="0" borderId="0" xfId="3" applyFont="1" applyFill="1" applyAlignment="1">
      <alignment horizontal="left" vertical="center"/>
    </xf>
    <xf numFmtId="0" fontId="20" fillId="0" borderId="0" xfId="4" applyFont="1" applyFill="1" applyAlignment="1">
      <alignment horizontal="center" vertical="center"/>
    </xf>
    <xf numFmtId="0" fontId="21" fillId="0" borderId="0" xfId="3" applyFont="1" applyFill="1" applyAlignment="1" applyProtection="1">
      <alignment horizontal="center" wrapText="1"/>
      <protection locked="0"/>
    </xf>
    <xf numFmtId="0" fontId="21" fillId="0" borderId="0" xfId="2" applyFont="1" applyFill="1"/>
    <xf numFmtId="0" fontId="21" fillId="0" borderId="0" xfId="2" applyFont="1" applyFill="1" applyAlignment="1">
      <alignment wrapText="1"/>
    </xf>
    <xf numFmtId="0" fontId="21" fillId="0" borderId="0" xfId="2" applyFont="1" applyFill="1" applyAlignment="1" applyProtection="1">
      <alignment wrapText="1"/>
      <protection locked="0"/>
    </xf>
    <xf numFmtId="4" fontId="12" fillId="0" borderId="0" xfId="0" applyNumberFormat="1" applyFont="1" applyAlignment="1">
      <alignment horizontal="right" vertical="center" wrapText="1"/>
    </xf>
    <xf numFmtId="0" fontId="13" fillId="0" borderId="0" xfId="0" applyFont="1" applyAlignment="1">
      <alignment horizontal="right" vertical="center"/>
    </xf>
    <xf numFmtId="4" fontId="12" fillId="0" borderId="0" xfId="0" applyNumberFormat="1" applyFont="1" applyAlignment="1">
      <alignment vertical="top" wrapText="1"/>
    </xf>
    <xf numFmtId="0" fontId="13" fillId="0" borderId="0" xfId="0" applyFont="1" applyAlignment="1">
      <alignment vertical="top"/>
    </xf>
    <xf numFmtId="0" fontId="15" fillId="0" borderId="0" xfId="3" applyFill="1"/>
    <xf numFmtId="0" fontId="19" fillId="0" borderId="18" xfId="3" applyFont="1" applyFill="1" applyBorder="1" applyAlignment="1">
      <alignment horizontal="center" vertical="center" wrapText="1"/>
    </xf>
    <xf numFmtId="0" fontId="19" fillId="0" borderId="14" xfId="3" applyFont="1" applyFill="1" applyBorder="1" applyAlignment="1">
      <alignment horizontal="center" vertical="center" wrapText="1"/>
    </xf>
    <xf numFmtId="0" fontId="31" fillId="0" borderId="14" xfId="3" applyFont="1" applyFill="1" applyBorder="1" applyAlignment="1">
      <alignment horizontal="center" vertical="center" wrapText="1"/>
    </xf>
    <xf numFmtId="0" fontId="19" fillId="0" borderId="14" xfId="3" applyFont="1" applyFill="1" applyBorder="1" applyAlignment="1">
      <alignment horizontal="center" vertical="center"/>
    </xf>
    <xf numFmtId="49" fontId="19" fillId="0" borderId="14" xfId="3" applyNumberFormat="1" applyFont="1" applyFill="1" applyBorder="1" applyAlignment="1">
      <alignment horizontal="center" vertical="center" wrapText="1"/>
    </xf>
    <xf numFmtId="0" fontId="19" fillId="0" borderId="18" xfId="3" applyFont="1" applyFill="1" applyBorder="1" applyAlignment="1">
      <alignment horizontal="center" vertical="center"/>
    </xf>
    <xf numFmtId="0" fontId="31" fillId="0" borderId="18" xfId="3" applyFont="1" applyFill="1" applyBorder="1" applyAlignment="1">
      <alignment horizontal="center" vertical="center" wrapText="1"/>
    </xf>
    <xf numFmtId="4" fontId="31" fillId="0" borderId="14" xfId="3" applyNumberFormat="1" applyFont="1" applyFill="1" applyBorder="1" applyAlignment="1">
      <alignment horizontal="right" vertical="center"/>
    </xf>
    <xf numFmtId="3" fontId="31" fillId="0" borderId="14" xfId="3" applyNumberFormat="1" applyFont="1" applyFill="1" applyBorder="1" applyAlignment="1">
      <alignment horizontal="right" vertical="center"/>
    </xf>
    <xf numFmtId="4" fontId="19" fillId="0" borderId="14" xfId="3" applyNumberFormat="1" applyFont="1" applyFill="1" applyBorder="1" applyAlignment="1">
      <alignment horizontal="right" vertical="center"/>
    </xf>
    <xf numFmtId="3" fontId="19" fillId="0" borderId="14" xfId="3" applyNumberFormat="1" applyFont="1" applyFill="1" applyBorder="1" applyAlignment="1">
      <alignment horizontal="right" vertical="center"/>
    </xf>
    <xf numFmtId="14" fontId="19" fillId="0" borderId="14" xfId="3" applyNumberFormat="1" applyFont="1" applyFill="1" applyBorder="1" applyAlignment="1">
      <alignment horizontal="center" vertical="center"/>
    </xf>
    <xf numFmtId="0" fontId="17" fillId="0" borderId="14" xfId="3" applyFont="1" applyFill="1" applyBorder="1" applyAlignment="1">
      <alignment horizontal="center" vertical="center" wrapText="1"/>
    </xf>
    <xf numFmtId="0" fontId="17" fillId="0" borderId="0" xfId="3" applyFont="1" applyFill="1"/>
    <xf numFmtId="49" fontId="19" fillId="0" borderId="14" xfId="3" applyNumberFormat="1" applyFont="1" applyFill="1" applyBorder="1" applyAlignment="1">
      <alignment horizontal="left" vertical="center" wrapText="1"/>
    </xf>
    <xf numFmtId="0" fontId="16" fillId="0" borderId="14" xfId="3" applyFont="1" applyFill="1" applyBorder="1" applyAlignment="1">
      <alignment horizontal="center" vertical="center" wrapText="1"/>
    </xf>
    <xf numFmtId="0" fontId="15" fillId="0" borderId="0" xfId="3" applyFill="1"/>
    <xf numFmtId="0" fontId="17" fillId="0" borderId="0" xfId="3" applyFont="1" applyFill="1" applyAlignment="1">
      <alignment wrapText="1"/>
    </xf>
    <xf numFmtId="0" fontId="32" fillId="0" borderId="14" xfId="3" applyFont="1" applyFill="1" applyBorder="1" applyAlignment="1">
      <alignment horizontal="center" vertical="center" wrapText="1"/>
    </xf>
    <xf numFmtId="0" fontId="16" fillId="0" borderId="0" xfId="3" applyFont="1" applyFill="1" applyAlignment="1">
      <alignment wrapText="1"/>
    </xf>
    <xf numFmtId="0" fontId="32" fillId="0" borderId="14" xfId="3" applyFont="1" applyFill="1" applyBorder="1" applyAlignment="1">
      <alignment horizontal="left" vertical="center" wrapText="1"/>
    </xf>
    <xf numFmtId="4" fontId="19" fillId="0" borderId="14" xfId="3" applyNumberFormat="1" applyFont="1" applyFill="1" applyBorder="1" applyAlignment="1">
      <alignment horizontal="right" vertical="center" wrapText="1"/>
    </xf>
    <xf numFmtId="4" fontId="19" fillId="0" borderId="14" xfId="3" applyNumberFormat="1" applyFont="1" applyFill="1" applyBorder="1" applyAlignment="1">
      <alignment horizontal="right" vertical="center"/>
    </xf>
    <xf numFmtId="0" fontId="17" fillId="0" borderId="0" xfId="3" applyFont="1" applyFill="1" applyAlignment="1" applyProtection="1">
      <alignment horizontal="left" wrapText="1"/>
      <protection locked="0"/>
    </xf>
    <xf numFmtId="0" fontId="32" fillId="0" borderId="14" xfId="4" applyFont="1" applyFill="1" applyBorder="1" applyAlignment="1">
      <alignment horizontal="left" vertical="center" wrapText="1"/>
    </xf>
    <xf numFmtId="0" fontId="32" fillId="0" borderId="20" xfId="3" applyFont="1" applyFill="1" applyBorder="1" applyAlignment="1">
      <alignment horizontal="center" vertical="center" wrapText="1"/>
    </xf>
    <xf numFmtId="0" fontId="17" fillId="0" borderId="0" xfId="3" applyFont="1" applyFill="1"/>
    <xf numFmtId="0" fontId="32" fillId="0" borderId="14" xfId="4" applyFont="1" applyFill="1" applyBorder="1" applyAlignment="1">
      <alignment horizontal="center" vertical="center" wrapText="1"/>
    </xf>
    <xf numFmtId="0" fontId="32" fillId="0" borderId="14" xfId="4" applyFont="1" applyFill="1" applyBorder="1" applyAlignment="1">
      <alignment vertical="center"/>
    </xf>
    <xf numFmtId="0" fontId="32" fillId="0" borderId="14" xfId="4" applyFont="1" applyFill="1" applyBorder="1" applyAlignment="1">
      <alignment horizontal="left" vertical="center" wrapText="1"/>
    </xf>
    <xf numFmtId="3" fontId="19" fillId="0" borderId="14" xfId="4" applyNumberFormat="1" applyFont="1" applyFill="1" applyBorder="1" applyAlignment="1">
      <alignment horizontal="right" vertical="center"/>
    </xf>
    <xf numFmtId="4" fontId="19" fillId="0" borderId="14" xfId="4" applyNumberFormat="1" applyFont="1" applyFill="1" applyBorder="1" applyAlignment="1">
      <alignment horizontal="right" vertical="center"/>
    </xf>
    <xf numFmtId="0" fontId="15" fillId="0" borderId="0" xfId="3" applyFill="1"/>
    <xf numFmtId="0" fontId="32" fillId="0" borderId="14" xfId="3" applyFont="1" applyFill="1" applyBorder="1" applyAlignment="1">
      <alignment horizontal="center" vertical="center" wrapText="1"/>
    </xf>
    <xf numFmtId="0" fontId="32" fillId="0" borderId="14" xfId="3" applyFont="1" applyFill="1" applyBorder="1" applyAlignment="1">
      <alignment horizontal="left" vertical="center" wrapText="1"/>
    </xf>
    <xf numFmtId="0" fontId="32" fillId="0" borderId="14" xfId="4" applyFont="1" applyFill="1" applyBorder="1" applyAlignment="1">
      <alignment horizontal="left" vertical="center" wrapText="1"/>
    </xf>
    <xf numFmtId="0" fontId="19" fillId="0" borderId="14" xfId="3" applyFont="1" applyFill="1" applyBorder="1" applyAlignment="1">
      <alignment horizontal="center" vertical="center"/>
    </xf>
    <xf numFmtId="170" fontId="32" fillId="0" borderId="14" xfId="3" applyNumberFormat="1" applyFont="1" applyFill="1" applyBorder="1" applyAlignment="1">
      <alignment horizontal="right" vertical="center"/>
    </xf>
    <xf numFmtId="0" fontId="19" fillId="0" borderId="14" xfId="3" applyFont="1" applyFill="1" applyBorder="1" applyAlignment="1">
      <alignment horizontal="center" vertical="center" wrapText="1"/>
    </xf>
    <xf numFmtId="170" fontId="32" fillId="0" borderId="14" xfId="3" applyNumberFormat="1" applyFont="1" applyFill="1" applyBorder="1" applyAlignment="1">
      <alignment horizontal="right" vertical="center" wrapText="1"/>
    </xf>
    <xf numFmtId="171" fontId="32" fillId="0" borderId="14" xfId="3" applyNumberFormat="1" applyFont="1" applyFill="1" applyBorder="1" applyAlignment="1">
      <alignment horizontal="right" vertical="center"/>
    </xf>
    <xf numFmtId="171" fontId="32" fillId="0" borderId="14" xfId="3" applyNumberFormat="1" applyFont="1" applyFill="1" applyBorder="1" applyAlignment="1">
      <alignment horizontal="right" vertical="center" wrapText="1"/>
    </xf>
    <xf numFmtId="0" fontId="17" fillId="0" borderId="20" xfId="3" applyFont="1" applyFill="1" applyBorder="1" applyAlignment="1">
      <alignment horizontal="center" vertical="center" wrapText="1"/>
    </xf>
    <xf numFmtId="0" fontId="16" fillId="0" borderId="4" xfId="3" applyFont="1" applyFill="1" applyBorder="1" applyAlignment="1">
      <alignment horizontal="center" vertical="center" wrapText="1"/>
    </xf>
    <xf numFmtId="0" fontId="16" fillId="0" borderId="25" xfId="3" applyFont="1" applyFill="1" applyBorder="1" applyAlignment="1">
      <alignment horizontal="center" vertical="center" wrapText="1"/>
    </xf>
    <xf numFmtId="0" fontId="16" fillId="0" borderId="17" xfId="3" applyFont="1" applyFill="1" applyBorder="1" applyAlignment="1">
      <alignment horizontal="center" vertical="center" wrapText="1"/>
    </xf>
    <xf numFmtId="49" fontId="19" fillId="0" borderId="18" xfId="3" applyNumberFormat="1" applyFont="1" applyFill="1" applyBorder="1" applyAlignment="1">
      <alignment horizontal="center" vertical="center" wrapText="1"/>
    </xf>
    <xf numFmtId="0" fontId="19" fillId="0" borderId="19" xfId="3" applyFont="1" applyFill="1" applyBorder="1" applyAlignment="1">
      <alignment horizontal="center" vertical="center"/>
    </xf>
    <xf numFmtId="49" fontId="19" fillId="0" borderId="15" xfId="3" applyNumberFormat="1" applyFont="1" applyFill="1" applyBorder="1" applyAlignment="1">
      <alignment horizontal="left" vertical="center" wrapText="1"/>
    </xf>
    <xf numFmtId="49" fontId="19" fillId="0" borderId="17" xfId="3" applyNumberFormat="1" applyFont="1" applyFill="1" applyBorder="1" applyAlignment="1">
      <alignment horizontal="left" vertical="center" wrapText="1"/>
    </xf>
    <xf numFmtId="49" fontId="19" fillId="0" borderId="1" xfId="3" applyNumberFormat="1" applyFont="1" applyFill="1" applyBorder="1" applyAlignment="1">
      <alignment horizontal="left" vertical="center" wrapText="1"/>
    </xf>
    <xf numFmtId="0" fontId="17" fillId="0" borderId="0" xfId="2" applyFont="1" applyFill="1" applyAlignment="1">
      <alignment horizontal="left" wrapText="1"/>
    </xf>
    <xf numFmtId="0" fontId="18" fillId="0" borderId="0" xfId="2" applyFont="1" applyFill="1" applyAlignment="1">
      <alignment horizontal="right" vertical="center" wrapText="1"/>
    </xf>
    <xf numFmtId="0" fontId="31" fillId="0" borderId="14" xfId="3" applyFont="1" applyFill="1" applyBorder="1" applyAlignment="1">
      <alignment horizontal="left" vertical="center" wrapText="1"/>
    </xf>
    <xf numFmtId="0" fontId="19" fillId="0" borderId="14" xfId="3" applyFont="1" applyFill="1" applyBorder="1" applyAlignment="1">
      <alignment horizontal="left" vertical="center"/>
    </xf>
    <xf numFmtId="0" fontId="12" fillId="0" borderId="0" xfId="0" applyFont="1" applyAlignment="1">
      <alignment horizontal="right"/>
    </xf>
    <xf numFmtId="4" fontId="12" fillId="0" borderId="0" xfId="0" applyNumberFormat="1" applyFont="1" applyAlignment="1">
      <alignment horizontal="center" vertical="top" wrapText="1"/>
    </xf>
    <xf numFmtId="0" fontId="17" fillId="0" borderId="19" xfId="3" applyFont="1" applyFill="1" applyBorder="1" applyAlignment="1">
      <alignment horizontal="center" vertical="center" wrapText="1"/>
    </xf>
    <xf numFmtId="0" fontId="17" fillId="0" borderId="20" xfId="3" applyFont="1" applyFill="1" applyBorder="1" applyAlignment="1">
      <alignment horizontal="center" vertical="center" wrapText="1"/>
    </xf>
    <xf numFmtId="0" fontId="31" fillId="0" borderId="22" xfId="3" applyFont="1" applyFill="1" applyBorder="1" applyAlignment="1">
      <alignment horizontal="left" vertical="center"/>
    </xf>
    <xf numFmtId="0" fontId="31" fillId="0" borderId="25" xfId="3" applyFont="1" applyFill="1" applyBorder="1" applyAlignment="1">
      <alignment horizontal="left" vertical="center"/>
    </xf>
    <xf numFmtId="0" fontId="31" fillId="0" borderId="23" xfId="3" applyFont="1" applyFill="1" applyBorder="1" applyAlignment="1">
      <alignment horizontal="left" vertical="center"/>
    </xf>
    <xf numFmtId="0" fontId="31" fillId="0" borderId="0" xfId="3" applyFont="1" applyFill="1" applyAlignment="1">
      <alignment horizontal="center"/>
    </xf>
    <xf numFmtId="0" fontId="17" fillId="0" borderId="1" xfId="3" applyFont="1" applyFill="1" applyBorder="1" applyAlignment="1">
      <alignment horizontal="center" vertical="center" wrapText="1"/>
    </xf>
    <xf numFmtId="0" fontId="17" fillId="0" borderId="15" xfId="3" applyFont="1" applyFill="1" applyBorder="1" applyAlignment="1">
      <alignment horizontal="center" vertical="center" wrapText="1"/>
    </xf>
    <xf numFmtId="0" fontId="17" fillId="0" borderId="17" xfId="3" applyFont="1" applyFill="1" applyBorder="1" applyAlignment="1">
      <alignment horizontal="center" vertical="center" wrapText="1"/>
    </xf>
    <xf numFmtId="0" fontId="32" fillId="0" borderId="15" xfId="3" applyFont="1" applyFill="1" applyBorder="1" applyAlignment="1">
      <alignment horizontal="center" vertical="center" wrapText="1"/>
    </xf>
    <xf numFmtId="0" fontId="32" fillId="0" borderId="21" xfId="3" applyFont="1" applyFill="1" applyBorder="1" applyAlignment="1">
      <alignment horizontal="center" vertical="center" wrapText="1"/>
    </xf>
    <xf numFmtId="0" fontId="32" fillId="0" borderId="17" xfId="3" applyFont="1" applyFill="1" applyBorder="1" applyAlignment="1">
      <alignment horizontal="center" vertical="center" wrapText="1"/>
    </xf>
    <xf numFmtId="0" fontId="32" fillId="0" borderId="18" xfId="3" applyFont="1" applyFill="1" applyBorder="1" applyAlignment="1">
      <alignment horizontal="center" vertical="center" wrapText="1"/>
    </xf>
    <xf numFmtId="0" fontId="32" fillId="0" borderId="19" xfId="3" applyFont="1" applyFill="1" applyBorder="1" applyAlignment="1">
      <alignment horizontal="center" vertical="center" wrapText="1"/>
    </xf>
    <xf numFmtId="0" fontId="32" fillId="0" borderId="20" xfId="3" applyFont="1" applyFill="1" applyBorder="1" applyAlignment="1">
      <alignment horizontal="center" vertical="center" wrapText="1"/>
    </xf>
    <xf numFmtId="0" fontId="32" fillId="0" borderId="16" xfId="3" applyFont="1" applyFill="1" applyBorder="1" applyAlignment="1">
      <alignment horizontal="center" vertical="center" wrapText="1"/>
    </xf>
    <xf numFmtId="0" fontId="32" fillId="0" borderId="26" xfId="3" applyFont="1" applyFill="1" applyBorder="1" applyAlignment="1">
      <alignment horizontal="center" vertical="center" wrapText="1"/>
    </xf>
    <xf numFmtId="0" fontId="32" fillId="0" borderId="24" xfId="3" applyFont="1" applyFill="1" applyBorder="1" applyAlignment="1">
      <alignment horizontal="center" vertical="center" wrapText="1"/>
    </xf>
    <xf numFmtId="0" fontId="32" fillId="0" borderId="27" xfId="3" applyFont="1" applyFill="1" applyBorder="1" applyAlignment="1">
      <alignment horizontal="center" vertical="center" wrapText="1"/>
    </xf>
    <xf numFmtId="0" fontId="32" fillId="0" borderId="0" xfId="3" applyFont="1" applyFill="1" applyBorder="1" applyAlignment="1">
      <alignment horizontal="center" vertical="center" wrapText="1"/>
    </xf>
    <xf numFmtId="0" fontId="32" fillId="0" borderId="28" xfId="3" applyFont="1" applyFill="1" applyBorder="1" applyAlignment="1">
      <alignment horizontal="center" vertical="center" wrapText="1"/>
    </xf>
    <xf numFmtId="0" fontId="32" fillId="0" borderId="22" xfId="3" applyFont="1" applyFill="1" applyBorder="1" applyAlignment="1">
      <alignment horizontal="center" vertical="center" wrapText="1"/>
    </xf>
    <xf numFmtId="0" fontId="32" fillId="0" borderId="25" xfId="3" applyFont="1" applyFill="1" applyBorder="1" applyAlignment="1">
      <alignment horizontal="center" vertical="center" wrapText="1"/>
    </xf>
    <xf numFmtId="0" fontId="32" fillId="0" borderId="23" xfId="3" applyFont="1" applyFill="1" applyBorder="1" applyAlignment="1">
      <alignment horizontal="center" vertical="center" wrapText="1"/>
    </xf>
    <xf numFmtId="0" fontId="24" fillId="0" borderId="0" xfId="3" applyFont="1" applyFill="1" applyAlignment="1">
      <alignment horizontal="left" vertical="center" wrapText="1"/>
    </xf>
    <xf numFmtId="0" fontId="24" fillId="0" borderId="0" xfId="3" applyFont="1" applyFill="1" applyAlignment="1">
      <alignment horizontal="right" wrapText="1"/>
    </xf>
    <xf numFmtId="0" fontId="19" fillId="0" borderId="0" xfId="3" applyFont="1" applyFill="1" applyBorder="1" applyAlignment="1">
      <alignment horizontal="center" vertical="top" wrapText="1"/>
    </xf>
    <xf numFmtId="0" fontId="19" fillId="0" borderId="0" xfId="3" applyFont="1" applyFill="1" applyBorder="1" applyAlignment="1">
      <alignment horizontal="left" vertical="top" wrapText="1"/>
    </xf>
    <xf numFmtId="0" fontId="17" fillId="0" borderId="0" xfId="3" applyFont="1" applyFill="1" applyBorder="1" applyAlignment="1">
      <alignment horizontal="center"/>
    </xf>
    <xf numFmtId="0" fontId="17" fillId="0" borderId="0" xfId="3" applyFont="1" applyFill="1" applyBorder="1" applyAlignment="1">
      <alignment horizontal="center" wrapText="1"/>
    </xf>
    <xf numFmtId="0" fontId="23" fillId="0" borderId="0" xfId="3" applyFont="1" applyFill="1" applyAlignment="1">
      <alignment horizontal="center" vertical="center" wrapText="1"/>
    </xf>
    <xf numFmtId="0" fontId="32" fillId="0" borderId="15" xfId="4" applyFont="1" applyFill="1" applyBorder="1" applyAlignment="1">
      <alignment horizontal="center" vertical="center" wrapText="1"/>
    </xf>
    <xf numFmtId="0" fontId="32" fillId="0" borderId="21" xfId="4" applyFont="1" applyFill="1" applyBorder="1" applyAlignment="1">
      <alignment horizontal="center" vertical="center" wrapText="1"/>
    </xf>
    <xf numFmtId="0" fontId="32" fillId="0" borderId="17" xfId="4" applyFont="1" applyFill="1" applyBorder="1" applyAlignment="1">
      <alignment horizontal="center" vertical="center" wrapText="1"/>
    </xf>
    <xf numFmtId="0" fontId="32" fillId="0" borderId="14" xfId="4" applyFont="1" applyFill="1" applyBorder="1" applyAlignment="1">
      <alignment horizontal="center" vertical="center" wrapText="1"/>
    </xf>
    <xf numFmtId="0" fontId="32" fillId="0" borderId="14" xfId="4" applyFont="1" applyFill="1" applyBorder="1" applyAlignment="1">
      <alignment horizontal="center" vertical="center"/>
    </xf>
    <xf numFmtId="0" fontId="24" fillId="0" borderId="0" xfId="4" applyFont="1" applyFill="1" applyAlignment="1">
      <alignment horizontal="right" vertical="center" wrapText="1"/>
    </xf>
    <xf numFmtId="0" fontId="24" fillId="0" borderId="0" xfId="4" applyFont="1" applyFill="1" applyAlignment="1">
      <alignment horizontal="right" vertical="center"/>
    </xf>
    <xf numFmtId="0" fontId="23" fillId="0" borderId="0" xfId="4" applyFont="1" applyFill="1" applyAlignment="1">
      <alignment horizontal="center" vertical="center"/>
    </xf>
    <xf numFmtId="0" fontId="24" fillId="0" borderId="0" xfId="4" applyFont="1" applyFill="1" applyAlignment="1">
      <alignment horizontal="center" vertical="center" wrapText="1"/>
    </xf>
    <xf numFmtId="0" fontId="24" fillId="0" borderId="0" xfId="4" applyFont="1" applyFill="1" applyAlignment="1">
      <alignment horizontal="center" vertical="center"/>
    </xf>
    <xf numFmtId="8" fontId="32" fillId="0" borderId="15" xfId="3" applyNumberFormat="1" applyFont="1" applyFill="1" applyBorder="1" applyAlignment="1">
      <alignment horizontal="center" vertical="center" wrapText="1"/>
    </xf>
    <xf numFmtId="8" fontId="32" fillId="0" borderId="17" xfId="3" applyNumberFormat="1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right" vertical="center" wrapText="1"/>
    </xf>
    <xf numFmtId="0" fontId="13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 wrapText="1"/>
    </xf>
    <xf numFmtId="0" fontId="26" fillId="0" borderId="0" xfId="0" applyFont="1" applyAlignment="1">
      <alignment horizontal="right" vertical="center" wrapText="1"/>
    </xf>
    <xf numFmtId="0" fontId="23" fillId="0" borderId="0" xfId="3" applyFont="1" applyFill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19" fillId="0" borderId="0" xfId="3" applyFont="1" applyFill="1" applyBorder="1" applyAlignment="1">
      <alignment horizontal="center"/>
    </xf>
    <xf numFmtId="0" fontId="19" fillId="0" borderId="0" xfId="3" applyFont="1" applyFill="1" applyBorder="1" applyAlignment="1">
      <alignment horizontal="left" vertical="center" wrapText="1"/>
    </xf>
    <xf numFmtId="0" fontId="19" fillId="0" borderId="0" xfId="3" applyFont="1" applyFill="1" applyAlignment="1" applyProtection="1">
      <alignment horizontal="left" wrapText="1"/>
      <protection locked="0"/>
    </xf>
    <xf numFmtId="0" fontId="19" fillId="0" borderId="0" xfId="3" applyFont="1" applyFill="1" applyAlignment="1">
      <alignment horizontal="center" vertical="center" wrapText="1"/>
    </xf>
    <xf numFmtId="0" fontId="19" fillId="0" borderId="0" xfId="3" applyFont="1" applyFill="1" applyBorder="1" applyAlignment="1">
      <alignment horizontal="center" wrapText="1"/>
    </xf>
    <xf numFmtId="4" fontId="12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4" fillId="0" borderId="1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4" fontId="27" fillId="0" borderId="0" xfId="0" applyNumberFormat="1" applyFont="1" applyAlignment="1">
      <alignment horizontal="right" vertical="top" wrapText="1"/>
    </xf>
    <xf numFmtId="0" fontId="28" fillId="0" borderId="0" xfId="0" applyFont="1" applyAlignment="1">
      <alignment horizontal="right" vertical="top"/>
    </xf>
    <xf numFmtId="4" fontId="27" fillId="0" borderId="0" xfId="0" applyNumberFormat="1" applyFont="1" applyAlignment="1">
      <alignment horizontal="center" vertical="top" wrapText="1"/>
    </xf>
    <xf numFmtId="0" fontId="28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4" fontId="3" fillId="0" borderId="2" xfId="0" applyNumberFormat="1" applyFont="1" applyBorder="1" applyAlignment="1">
      <alignment vertical="top" wrapText="1"/>
    </xf>
    <xf numFmtId="4" fontId="3" fillId="0" borderId="3" xfId="0" applyNumberFormat="1" applyFont="1" applyBorder="1" applyAlignment="1">
      <alignment vertical="top" wrapText="1"/>
    </xf>
    <xf numFmtId="4" fontId="3" fillId="0" borderId="4" xfId="0" applyNumberFormat="1" applyFont="1" applyBorder="1" applyAlignment="1">
      <alignment vertical="top" wrapText="1"/>
    </xf>
    <xf numFmtId="0" fontId="0" fillId="0" borderId="4" xfId="0" applyBorder="1" applyAlignment="1">
      <alignment horizontal="center" wrapText="1"/>
    </xf>
    <xf numFmtId="0" fontId="3" fillId="0" borderId="2" xfId="0" applyFont="1" applyBorder="1" applyAlignment="1"/>
    <xf numFmtId="0" fontId="4" fillId="0" borderId="3" xfId="0" applyFont="1" applyBorder="1" applyAlignment="1"/>
    <xf numFmtId="0" fontId="4" fillId="0" borderId="4" xfId="0" applyFont="1" applyBorder="1" applyAlignment="1"/>
    <xf numFmtId="4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/>
    </xf>
    <xf numFmtId="0" fontId="4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/>
    </xf>
    <xf numFmtId="0" fontId="4" fillId="0" borderId="9" xfId="0" applyFont="1" applyBorder="1" applyAlignment="1">
      <alignment vertical="top" wrapText="1"/>
    </xf>
    <xf numFmtId="0" fontId="4" fillId="0" borderId="10" xfId="0" applyFont="1" applyBorder="1" applyAlignment="1">
      <alignment vertical="top"/>
    </xf>
    <xf numFmtId="14" fontId="3" fillId="0" borderId="2" xfId="0" applyNumberFormat="1" applyFont="1" applyBorder="1" applyAlignment="1">
      <alignment vertical="top" wrapText="1"/>
    </xf>
    <xf numFmtId="14" fontId="3" fillId="0" borderId="3" xfId="0" applyNumberFormat="1" applyFont="1" applyBorder="1" applyAlignment="1">
      <alignment vertical="top" wrapText="1"/>
    </xf>
    <xf numFmtId="14" fontId="3" fillId="0" borderId="4" xfId="0" applyNumberFormat="1" applyFont="1" applyBorder="1" applyAlignment="1">
      <alignment vertical="top" wrapText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Z93"/>
  <sheetViews>
    <sheetView topLeftCell="D1" workbookViewId="0">
      <selection activeCell="D2" sqref="D2:E93"/>
    </sheetView>
  </sheetViews>
  <sheetFormatPr defaultColWidth="9.140625" defaultRowHeight="15" x14ac:dyDescent="0.25"/>
  <cols>
    <col min="1" max="3" width="41.7109375" style="52" hidden="1" customWidth="1"/>
    <col min="4" max="4" width="7.42578125" style="52" customWidth="1"/>
    <col min="5" max="5" width="74.28515625" style="53" customWidth="1"/>
    <col min="6" max="6" width="29.140625" style="52" customWidth="1"/>
    <col min="7" max="7" width="50" style="52" customWidth="1"/>
    <col min="8" max="8" width="25" style="52" hidden="1" customWidth="1"/>
    <col min="9" max="10" width="15" style="52" hidden="1" customWidth="1"/>
    <col min="11" max="11" width="25" style="52" hidden="1" customWidth="1"/>
    <col min="12" max="14" width="15" style="52" hidden="1" customWidth="1"/>
    <col min="15" max="17" width="15" style="52" customWidth="1"/>
    <col min="18" max="20" width="25" style="52" customWidth="1"/>
    <col min="21" max="21" width="50" style="52" customWidth="1"/>
    <col min="22" max="27" width="15" style="52" customWidth="1"/>
    <col min="28" max="28" width="33.28515625" style="52" customWidth="1"/>
    <col min="29" max="29" width="31.7109375" style="52" customWidth="1"/>
    <col min="30" max="30" width="17.140625" style="52" customWidth="1"/>
    <col min="31" max="32" width="15" style="52" hidden="1" customWidth="1"/>
    <col min="33" max="33" width="15" style="52" customWidth="1"/>
    <col min="34" max="34" width="15" style="52" hidden="1" customWidth="1"/>
    <col min="35" max="35" width="33.28515625" style="52" hidden="1" customWidth="1"/>
    <col min="36" max="38" width="15" style="52" hidden="1" customWidth="1"/>
    <col min="39" max="43" width="33.28515625" style="52" hidden="1" customWidth="1"/>
    <col min="44" max="44" width="83.28515625" style="52" hidden="1" customWidth="1"/>
    <col min="45" max="45" width="15" style="52" hidden="1" customWidth="1"/>
    <col min="46" max="47" width="33.28515625" style="52" hidden="1" customWidth="1"/>
    <col min="48" max="52" width="15" style="52" hidden="1" customWidth="1"/>
    <col min="53" max="16384" width="9.140625" style="52"/>
  </cols>
  <sheetData>
    <row r="1" spans="1:52" s="42" customFormat="1" ht="42" customHeight="1" x14ac:dyDescent="0.25">
      <c r="A1" s="39"/>
      <c r="B1" s="39"/>
      <c r="C1" s="39"/>
      <c r="D1" s="39"/>
      <c r="E1" s="40" t="s">
        <v>66</v>
      </c>
      <c r="F1" s="39"/>
      <c r="G1" s="41" t="s">
        <v>67</v>
      </c>
      <c r="H1" s="41" t="s">
        <v>68</v>
      </c>
      <c r="I1" s="41" t="s">
        <v>69</v>
      </c>
      <c r="J1" s="41" t="s">
        <v>70</v>
      </c>
      <c r="K1" s="41" t="s">
        <v>71</v>
      </c>
      <c r="L1" s="41" t="s">
        <v>72</v>
      </c>
      <c r="M1" s="39"/>
      <c r="N1" s="41" t="s">
        <v>73</v>
      </c>
      <c r="O1" s="41" t="s">
        <v>74</v>
      </c>
      <c r="P1" s="41" t="s">
        <v>75</v>
      </c>
      <c r="Q1" s="41" t="s">
        <v>76</v>
      </c>
      <c r="R1" s="41" t="s">
        <v>77</v>
      </c>
      <c r="S1" s="39"/>
      <c r="T1" s="39"/>
      <c r="U1" s="39"/>
      <c r="V1" s="41" t="s">
        <v>78</v>
      </c>
      <c r="W1" s="41" t="s">
        <v>79</v>
      </c>
      <c r="X1" s="41" t="s">
        <v>80</v>
      </c>
      <c r="Y1" s="39"/>
      <c r="Z1" s="39"/>
      <c r="AA1" s="39"/>
      <c r="AB1" s="41" t="s">
        <v>81</v>
      </c>
      <c r="AC1" s="41" t="s">
        <v>82</v>
      </c>
      <c r="AD1" s="41" t="s">
        <v>83</v>
      </c>
      <c r="AE1" s="41" t="s">
        <v>84</v>
      </c>
      <c r="AF1" s="41" t="s">
        <v>85</v>
      </c>
      <c r="AG1" s="41" t="s">
        <v>86</v>
      </c>
      <c r="AH1" s="41" t="s">
        <v>87</v>
      </c>
      <c r="AI1" s="41" t="s">
        <v>88</v>
      </c>
      <c r="AJ1" s="41" t="s">
        <v>89</v>
      </c>
      <c r="AK1" s="41" t="s">
        <v>90</v>
      </c>
      <c r="AL1" s="41" t="s">
        <v>91</v>
      </c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</row>
    <row r="2" spans="1:52" s="50" customFormat="1" ht="24.95" customHeight="1" x14ac:dyDescent="0.25">
      <c r="A2" s="41" t="s">
        <v>92</v>
      </c>
      <c r="B2" s="41" t="s">
        <v>93</v>
      </c>
      <c r="C2" s="41" t="s">
        <v>94</v>
      </c>
      <c r="D2" s="43">
        <v>1</v>
      </c>
      <c r="E2" s="44" t="s">
        <v>95</v>
      </c>
      <c r="F2" s="41" t="s">
        <v>96</v>
      </c>
      <c r="G2" s="41" t="s">
        <v>97</v>
      </c>
      <c r="H2" s="41" t="s">
        <v>98</v>
      </c>
      <c r="I2" s="45">
        <v>1900</v>
      </c>
      <c r="J2" s="45">
        <v>1900</v>
      </c>
      <c r="K2" s="41" t="s">
        <v>99</v>
      </c>
      <c r="L2" s="45">
        <v>3</v>
      </c>
      <c r="M2" s="45">
        <v>3</v>
      </c>
      <c r="N2" s="45">
        <v>1</v>
      </c>
      <c r="O2" s="45">
        <v>42</v>
      </c>
      <c r="P2" s="45">
        <v>31</v>
      </c>
      <c r="Q2" s="45">
        <v>93</v>
      </c>
      <c r="R2" s="46">
        <v>1473.4</v>
      </c>
      <c r="S2" s="46">
        <v>1472.8</v>
      </c>
      <c r="T2" s="46"/>
      <c r="U2" s="46"/>
      <c r="V2" s="46"/>
      <c r="W2" s="47"/>
      <c r="X2" s="41" t="s">
        <v>100</v>
      </c>
      <c r="Y2" s="47"/>
      <c r="Z2" s="41" t="s">
        <v>101</v>
      </c>
      <c r="AA2" s="41" t="s">
        <v>101</v>
      </c>
      <c r="AB2" s="41" t="s">
        <v>101</v>
      </c>
      <c r="AC2" s="41" t="s">
        <v>101</v>
      </c>
      <c r="AD2" s="43" t="s">
        <v>102</v>
      </c>
      <c r="AE2" s="47">
        <v>41458</v>
      </c>
      <c r="AF2" s="46">
        <v>1505</v>
      </c>
      <c r="AG2" s="48">
        <v>41340</v>
      </c>
      <c r="AH2" s="41" t="s">
        <v>103</v>
      </c>
      <c r="AI2" s="41" t="s">
        <v>104</v>
      </c>
      <c r="AJ2" s="41" t="s">
        <v>101</v>
      </c>
      <c r="AK2" s="47"/>
      <c r="AL2" s="41" t="s">
        <v>105</v>
      </c>
      <c r="AM2" s="47">
        <v>43830</v>
      </c>
      <c r="AN2" s="47"/>
      <c r="AO2" s="47">
        <v>44926</v>
      </c>
      <c r="AP2" s="41" t="s">
        <v>101</v>
      </c>
      <c r="AQ2" s="41" t="s">
        <v>101</v>
      </c>
      <c r="AR2" s="41" t="s">
        <v>95</v>
      </c>
      <c r="AS2" s="49">
        <v>43543.500659722369</v>
      </c>
      <c r="AT2" s="47"/>
      <c r="AU2" s="41" t="s">
        <v>101</v>
      </c>
      <c r="AV2" s="45">
        <v>2247652</v>
      </c>
      <c r="AW2" s="45">
        <v>2247669</v>
      </c>
      <c r="AX2" s="45">
        <v>2372849</v>
      </c>
      <c r="AY2" s="45">
        <v>8718882</v>
      </c>
      <c r="AZ2" s="41" t="s">
        <v>106</v>
      </c>
    </row>
    <row r="3" spans="1:52" s="50" customFormat="1" ht="24.95" customHeight="1" x14ac:dyDescent="0.25">
      <c r="A3" s="41" t="s">
        <v>92</v>
      </c>
      <c r="B3" s="41" t="s">
        <v>93</v>
      </c>
      <c r="C3" s="41" t="s">
        <v>94</v>
      </c>
      <c r="D3" s="43">
        <v>2</v>
      </c>
      <c r="E3" s="44" t="s">
        <v>107</v>
      </c>
      <c r="F3" s="41" t="s">
        <v>96</v>
      </c>
      <c r="G3" s="41" t="s">
        <v>97</v>
      </c>
      <c r="H3" s="41" t="s">
        <v>98</v>
      </c>
      <c r="I3" s="45">
        <v>1945</v>
      </c>
      <c r="J3" s="45">
        <v>1945</v>
      </c>
      <c r="K3" s="41" t="s">
        <v>108</v>
      </c>
      <c r="L3" s="45">
        <v>2</v>
      </c>
      <c r="M3" s="45">
        <v>2</v>
      </c>
      <c r="N3" s="45">
        <v>2</v>
      </c>
      <c r="O3" s="45">
        <v>12</v>
      </c>
      <c r="P3" s="45">
        <v>12</v>
      </c>
      <c r="Q3" s="45">
        <v>20</v>
      </c>
      <c r="R3" s="46">
        <v>498</v>
      </c>
      <c r="S3" s="46">
        <v>474.5</v>
      </c>
      <c r="T3" s="46"/>
      <c r="U3" s="46"/>
      <c r="V3" s="46">
        <v>70</v>
      </c>
      <c r="W3" s="47">
        <v>41313</v>
      </c>
      <c r="X3" s="41" t="s">
        <v>100</v>
      </c>
      <c r="Y3" s="41" t="s">
        <v>101</v>
      </c>
      <c r="Z3" s="41" t="s">
        <v>101</v>
      </c>
      <c r="AA3" s="41" t="s">
        <v>101</v>
      </c>
      <c r="AB3" s="41" t="s">
        <v>101</v>
      </c>
      <c r="AC3" s="41" t="s">
        <v>101</v>
      </c>
      <c r="AD3" s="43" t="s">
        <v>109</v>
      </c>
      <c r="AE3" s="47">
        <v>41467</v>
      </c>
      <c r="AF3" s="46">
        <v>1760</v>
      </c>
      <c r="AG3" s="48">
        <v>41353</v>
      </c>
      <c r="AH3" s="41" t="s">
        <v>110</v>
      </c>
      <c r="AI3" s="41" t="s">
        <v>104</v>
      </c>
      <c r="AJ3" s="41" t="s">
        <v>101</v>
      </c>
      <c r="AK3" s="41" t="s">
        <v>101</v>
      </c>
      <c r="AL3" s="41" t="s">
        <v>105</v>
      </c>
      <c r="AM3" s="47">
        <v>43830</v>
      </c>
      <c r="AN3" s="47"/>
      <c r="AO3" s="47">
        <v>46022</v>
      </c>
      <c r="AP3" s="41" t="s">
        <v>101</v>
      </c>
      <c r="AQ3" s="41" t="s">
        <v>111</v>
      </c>
      <c r="AR3" s="41" t="s">
        <v>107</v>
      </c>
      <c r="AS3" s="49">
        <v>43543.500659722369</v>
      </c>
      <c r="AT3" s="47"/>
      <c r="AU3" s="41" t="s">
        <v>101</v>
      </c>
      <c r="AV3" s="45">
        <v>2247652</v>
      </c>
      <c r="AW3" s="45">
        <v>2247669</v>
      </c>
      <c r="AX3" s="45">
        <v>2372849</v>
      </c>
      <c r="AY3" s="45">
        <v>8718075</v>
      </c>
      <c r="AZ3" s="41" t="s">
        <v>106</v>
      </c>
    </row>
    <row r="4" spans="1:52" s="50" customFormat="1" ht="24.95" customHeight="1" x14ac:dyDescent="0.25">
      <c r="A4" s="41" t="s">
        <v>92</v>
      </c>
      <c r="B4" s="41" t="s">
        <v>93</v>
      </c>
      <c r="C4" s="41" t="s">
        <v>94</v>
      </c>
      <c r="D4" s="43">
        <v>3</v>
      </c>
      <c r="E4" s="44" t="s">
        <v>112</v>
      </c>
      <c r="F4" s="41" t="s">
        <v>96</v>
      </c>
      <c r="G4" s="41" t="s">
        <v>97</v>
      </c>
      <c r="H4" s="41" t="s">
        <v>98</v>
      </c>
      <c r="I4" s="45">
        <v>1961</v>
      </c>
      <c r="J4" s="45">
        <v>1961</v>
      </c>
      <c r="K4" s="41" t="s">
        <v>113</v>
      </c>
      <c r="L4" s="45">
        <v>2</v>
      </c>
      <c r="M4" s="45">
        <v>2</v>
      </c>
      <c r="N4" s="45">
        <v>1</v>
      </c>
      <c r="O4" s="45">
        <v>8</v>
      </c>
      <c r="P4" s="45">
        <v>8</v>
      </c>
      <c r="Q4" s="45">
        <v>37</v>
      </c>
      <c r="R4" s="46">
        <v>302.89999999999998</v>
      </c>
      <c r="S4" s="46">
        <v>302.89999999999998</v>
      </c>
      <c r="T4" s="46"/>
      <c r="U4" s="46"/>
      <c r="V4" s="46"/>
      <c r="W4" s="47"/>
      <c r="X4" s="41" t="s">
        <v>100</v>
      </c>
      <c r="Y4" s="47"/>
      <c r="Z4" s="41" t="s">
        <v>101</v>
      </c>
      <c r="AA4" s="41" t="s">
        <v>101</v>
      </c>
      <c r="AB4" s="41" t="s">
        <v>101</v>
      </c>
      <c r="AC4" s="41" t="s">
        <v>101</v>
      </c>
      <c r="AD4" s="43" t="s">
        <v>114</v>
      </c>
      <c r="AE4" s="47">
        <v>41736</v>
      </c>
      <c r="AF4" s="46">
        <v>2006</v>
      </c>
      <c r="AG4" s="48">
        <v>41353</v>
      </c>
      <c r="AH4" s="41" t="s">
        <v>115</v>
      </c>
      <c r="AI4" s="41" t="s">
        <v>104</v>
      </c>
      <c r="AJ4" s="41" t="s">
        <v>101</v>
      </c>
      <c r="AK4" s="47"/>
      <c r="AL4" s="41" t="s">
        <v>105</v>
      </c>
      <c r="AM4" s="47">
        <v>43830</v>
      </c>
      <c r="AN4" s="47"/>
      <c r="AO4" s="47">
        <v>44561</v>
      </c>
      <c r="AP4" s="41" t="s">
        <v>101</v>
      </c>
      <c r="AQ4" s="41" t="s">
        <v>116</v>
      </c>
      <c r="AR4" s="41" t="s">
        <v>112</v>
      </c>
      <c r="AS4" s="49">
        <v>43543.500659722369</v>
      </c>
      <c r="AT4" s="47"/>
      <c r="AU4" s="41" t="s">
        <v>101</v>
      </c>
      <c r="AV4" s="45">
        <v>2247652</v>
      </c>
      <c r="AW4" s="45">
        <v>2247669</v>
      </c>
      <c r="AX4" s="45">
        <v>2372849</v>
      </c>
      <c r="AY4" s="45">
        <v>7700856</v>
      </c>
      <c r="AZ4" s="41" t="s">
        <v>106</v>
      </c>
    </row>
    <row r="5" spans="1:52" s="50" customFormat="1" ht="24.95" customHeight="1" x14ac:dyDescent="0.25">
      <c r="A5" s="41" t="s">
        <v>92</v>
      </c>
      <c r="B5" s="41" t="s">
        <v>93</v>
      </c>
      <c r="C5" s="41" t="s">
        <v>94</v>
      </c>
      <c r="D5" s="43">
        <v>4</v>
      </c>
      <c r="E5" s="44" t="s">
        <v>117</v>
      </c>
      <c r="F5" s="41" t="s">
        <v>96</v>
      </c>
      <c r="G5" s="41" t="s">
        <v>97</v>
      </c>
      <c r="H5" s="41" t="s">
        <v>98</v>
      </c>
      <c r="I5" s="45">
        <v>1959</v>
      </c>
      <c r="J5" s="45">
        <v>1959</v>
      </c>
      <c r="K5" s="41" t="s">
        <v>113</v>
      </c>
      <c r="L5" s="45">
        <v>2</v>
      </c>
      <c r="M5" s="45">
        <v>2</v>
      </c>
      <c r="N5" s="45">
        <v>1</v>
      </c>
      <c r="O5" s="45">
        <v>8</v>
      </c>
      <c r="P5" s="45">
        <v>8</v>
      </c>
      <c r="Q5" s="45">
        <v>27</v>
      </c>
      <c r="R5" s="46">
        <v>306.60000000000002</v>
      </c>
      <c r="S5" s="46">
        <v>306.60000000000002</v>
      </c>
      <c r="T5" s="46"/>
      <c r="U5" s="46"/>
      <c r="V5" s="46">
        <v>70</v>
      </c>
      <c r="W5" s="47">
        <v>41313</v>
      </c>
      <c r="X5" s="41" t="s">
        <v>100</v>
      </c>
      <c r="Y5" s="47"/>
      <c r="Z5" s="41" t="s">
        <v>101</v>
      </c>
      <c r="AA5" s="41" t="s">
        <v>101</v>
      </c>
      <c r="AB5" s="41" t="s">
        <v>101</v>
      </c>
      <c r="AC5" s="41" t="s">
        <v>101</v>
      </c>
      <c r="AD5" s="43" t="s">
        <v>118</v>
      </c>
      <c r="AE5" s="47">
        <v>40602</v>
      </c>
      <c r="AF5" s="46">
        <v>3165</v>
      </c>
      <c r="AG5" s="48">
        <v>41353</v>
      </c>
      <c r="AH5" s="41" t="s">
        <v>119</v>
      </c>
      <c r="AI5" s="41" t="s">
        <v>104</v>
      </c>
      <c r="AJ5" s="41" t="s">
        <v>101</v>
      </c>
      <c r="AK5" s="47"/>
      <c r="AL5" s="41" t="s">
        <v>105</v>
      </c>
      <c r="AM5" s="47">
        <v>43830</v>
      </c>
      <c r="AN5" s="47"/>
      <c r="AO5" s="47">
        <v>44561</v>
      </c>
      <c r="AP5" s="41" t="s">
        <v>101</v>
      </c>
      <c r="AQ5" s="41" t="s">
        <v>116</v>
      </c>
      <c r="AR5" s="41" t="s">
        <v>117</v>
      </c>
      <c r="AS5" s="49">
        <v>43543.500659722369</v>
      </c>
      <c r="AT5" s="47"/>
      <c r="AU5" s="41" t="s">
        <v>101</v>
      </c>
      <c r="AV5" s="45">
        <v>2247652</v>
      </c>
      <c r="AW5" s="45">
        <v>2247669</v>
      </c>
      <c r="AX5" s="45">
        <v>2372849</v>
      </c>
      <c r="AY5" s="45">
        <v>7714404</v>
      </c>
      <c r="AZ5" s="41" t="s">
        <v>106</v>
      </c>
    </row>
    <row r="6" spans="1:52" s="50" customFormat="1" ht="24.95" customHeight="1" x14ac:dyDescent="0.25">
      <c r="A6" s="41" t="s">
        <v>92</v>
      </c>
      <c r="B6" s="41" t="s">
        <v>93</v>
      </c>
      <c r="C6" s="41" t="s">
        <v>94</v>
      </c>
      <c r="D6" s="43">
        <v>5</v>
      </c>
      <c r="E6" s="44" t="s">
        <v>120</v>
      </c>
      <c r="F6" s="41" t="s">
        <v>96</v>
      </c>
      <c r="G6" s="41" t="s">
        <v>97</v>
      </c>
      <c r="H6" s="41" t="s">
        <v>98</v>
      </c>
      <c r="I6" s="45">
        <v>1961</v>
      </c>
      <c r="J6" s="45">
        <v>1961</v>
      </c>
      <c r="K6" s="41" t="s">
        <v>121</v>
      </c>
      <c r="L6" s="45">
        <v>2</v>
      </c>
      <c r="M6" s="45">
        <v>2</v>
      </c>
      <c r="N6" s="45">
        <v>1</v>
      </c>
      <c r="O6" s="45">
        <v>8</v>
      </c>
      <c r="P6" s="45">
        <v>8</v>
      </c>
      <c r="Q6" s="45">
        <v>24</v>
      </c>
      <c r="R6" s="46">
        <v>301.89999999999998</v>
      </c>
      <c r="S6" s="46">
        <v>301.3</v>
      </c>
      <c r="T6" s="46"/>
      <c r="U6" s="46"/>
      <c r="V6" s="46"/>
      <c r="W6" s="47"/>
      <c r="X6" s="41" t="s">
        <v>100</v>
      </c>
      <c r="Y6" s="47"/>
      <c r="Z6" s="41" t="s">
        <v>101</v>
      </c>
      <c r="AA6" s="41" t="s">
        <v>101</v>
      </c>
      <c r="AB6" s="41" t="s">
        <v>101</v>
      </c>
      <c r="AC6" s="41" t="s">
        <v>101</v>
      </c>
      <c r="AD6" s="43" t="s">
        <v>122</v>
      </c>
      <c r="AE6" s="47">
        <v>40616</v>
      </c>
      <c r="AF6" s="46">
        <v>2020</v>
      </c>
      <c r="AG6" s="48">
        <v>41436</v>
      </c>
      <c r="AH6" s="41" t="s">
        <v>123</v>
      </c>
      <c r="AI6" s="41" t="s">
        <v>104</v>
      </c>
      <c r="AJ6" s="41" t="s">
        <v>101</v>
      </c>
      <c r="AK6" s="47"/>
      <c r="AL6" s="41" t="s">
        <v>105</v>
      </c>
      <c r="AM6" s="47">
        <v>43830</v>
      </c>
      <c r="AN6" s="47"/>
      <c r="AO6" s="47">
        <v>44561</v>
      </c>
      <c r="AP6" s="41" t="s">
        <v>101</v>
      </c>
      <c r="AQ6" s="41" t="s">
        <v>116</v>
      </c>
      <c r="AR6" s="41" t="s">
        <v>120</v>
      </c>
      <c r="AS6" s="49">
        <v>43543.500659722369</v>
      </c>
      <c r="AT6" s="47"/>
      <c r="AU6" s="41" t="s">
        <v>101</v>
      </c>
      <c r="AV6" s="45">
        <v>2247652</v>
      </c>
      <c r="AW6" s="45">
        <v>2247669</v>
      </c>
      <c r="AX6" s="45">
        <v>2372849</v>
      </c>
      <c r="AY6" s="45">
        <v>7759539</v>
      </c>
      <c r="AZ6" s="41" t="s">
        <v>106</v>
      </c>
    </row>
    <row r="7" spans="1:52" s="50" customFormat="1" ht="24.95" customHeight="1" x14ac:dyDescent="0.25">
      <c r="A7" s="41" t="s">
        <v>92</v>
      </c>
      <c r="B7" s="41" t="s">
        <v>93</v>
      </c>
      <c r="C7" s="41" t="s">
        <v>94</v>
      </c>
      <c r="D7" s="43">
        <v>6</v>
      </c>
      <c r="E7" s="44" t="s">
        <v>124</v>
      </c>
      <c r="F7" s="41" t="s">
        <v>96</v>
      </c>
      <c r="G7" s="41" t="s">
        <v>97</v>
      </c>
      <c r="H7" s="41" t="s">
        <v>98</v>
      </c>
      <c r="I7" s="45">
        <v>1945</v>
      </c>
      <c r="J7" s="45">
        <v>1945</v>
      </c>
      <c r="K7" s="41" t="s">
        <v>121</v>
      </c>
      <c r="L7" s="45">
        <v>2</v>
      </c>
      <c r="M7" s="45">
        <v>2</v>
      </c>
      <c r="N7" s="45">
        <v>1</v>
      </c>
      <c r="O7" s="45">
        <v>8</v>
      </c>
      <c r="P7" s="45">
        <v>8</v>
      </c>
      <c r="Q7" s="45">
        <v>33</v>
      </c>
      <c r="R7" s="46">
        <v>321</v>
      </c>
      <c r="S7" s="46">
        <v>304.5</v>
      </c>
      <c r="T7" s="46"/>
      <c r="U7" s="46"/>
      <c r="V7" s="46">
        <v>70</v>
      </c>
      <c r="W7" s="47">
        <v>41409</v>
      </c>
      <c r="X7" s="41" t="s">
        <v>100</v>
      </c>
      <c r="Y7" s="47"/>
      <c r="Z7" s="41" t="s">
        <v>101</v>
      </c>
      <c r="AA7" s="41" t="s">
        <v>101</v>
      </c>
      <c r="AB7" s="41" t="s">
        <v>101</v>
      </c>
      <c r="AC7" s="41" t="s">
        <v>101</v>
      </c>
      <c r="AD7" s="43" t="s">
        <v>125</v>
      </c>
      <c r="AE7" s="47">
        <v>41596</v>
      </c>
      <c r="AF7" s="46">
        <v>797</v>
      </c>
      <c r="AG7" s="48">
        <v>41436</v>
      </c>
      <c r="AH7" s="41" t="s">
        <v>126</v>
      </c>
      <c r="AI7" s="41" t="s">
        <v>104</v>
      </c>
      <c r="AJ7" s="41" t="s">
        <v>101</v>
      </c>
      <c r="AK7" s="47"/>
      <c r="AL7" s="41" t="s">
        <v>105</v>
      </c>
      <c r="AM7" s="47">
        <v>43830</v>
      </c>
      <c r="AN7" s="47"/>
      <c r="AO7" s="47">
        <v>44561</v>
      </c>
      <c r="AP7" s="41" t="s">
        <v>101</v>
      </c>
      <c r="AQ7" s="41" t="s">
        <v>116</v>
      </c>
      <c r="AR7" s="41" t="s">
        <v>124</v>
      </c>
      <c r="AS7" s="49">
        <v>43543.500659722369</v>
      </c>
      <c r="AT7" s="47"/>
      <c r="AU7" s="41" t="s">
        <v>101</v>
      </c>
      <c r="AV7" s="45">
        <v>2247652</v>
      </c>
      <c r="AW7" s="45">
        <v>2247669</v>
      </c>
      <c r="AX7" s="45">
        <v>2372849</v>
      </c>
      <c r="AY7" s="45">
        <v>7759549</v>
      </c>
      <c r="AZ7" s="41" t="s">
        <v>106</v>
      </c>
    </row>
    <row r="8" spans="1:52" s="50" customFormat="1" ht="24.95" customHeight="1" x14ac:dyDescent="0.25">
      <c r="A8" s="41" t="s">
        <v>92</v>
      </c>
      <c r="B8" s="41" t="s">
        <v>93</v>
      </c>
      <c r="C8" s="41" t="s">
        <v>94</v>
      </c>
      <c r="D8" s="43">
        <v>7</v>
      </c>
      <c r="E8" s="44" t="s">
        <v>127</v>
      </c>
      <c r="F8" s="41" t="s">
        <v>96</v>
      </c>
      <c r="G8" s="41" t="s">
        <v>97</v>
      </c>
      <c r="H8" s="41" t="s">
        <v>98</v>
      </c>
      <c r="I8" s="45">
        <v>1945</v>
      </c>
      <c r="J8" s="45">
        <v>1945</v>
      </c>
      <c r="K8" s="41" t="s">
        <v>108</v>
      </c>
      <c r="L8" s="45">
        <v>4</v>
      </c>
      <c r="M8" s="45">
        <v>4</v>
      </c>
      <c r="N8" s="45">
        <v>1</v>
      </c>
      <c r="O8" s="45">
        <v>14</v>
      </c>
      <c r="P8" s="45">
        <v>14</v>
      </c>
      <c r="Q8" s="45">
        <v>31</v>
      </c>
      <c r="R8" s="46">
        <v>513.20000000000005</v>
      </c>
      <c r="S8" s="46">
        <v>494.3</v>
      </c>
      <c r="T8" s="46"/>
      <c r="U8" s="46"/>
      <c r="V8" s="46"/>
      <c r="W8" s="47"/>
      <c r="X8" s="41" t="s">
        <v>100</v>
      </c>
      <c r="Y8" s="41" t="s">
        <v>101</v>
      </c>
      <c r="Z8" s="41" t="s">
        <v>101</v>
      </c>
      <c r="AA8" s="41" t="s">
        <v>101</v>
      </c>
      <c r="AB8" s="41" t="s">
        <v>101</v>
      </c>
      <c r="AC8" s="41" t="s">
        <v>101</v>
      </c>
      <c r="AD8" s="43" t="s">
        <v>128</v>
      </c>
      <c r="AE8" s="47">
        <v>39891</v>
      </c>
      <c r="AF8" s="46">
        <v>715</v>
      </c>
      <c r="AG8" s="48">
        <v>41446</v>
      </c>
      <c r="AH8" s="41" t="s">
        <v>129</v>
      </c>
      <c r="AI8" s="41" t="s">
        <v>104</v>
      </c>
      <c r="AJ8" s="41" t="s">
        <v>101</v>
      </c>
      <c r="AK8" s="47"/>
      <c r="AL8" s="41" t="s">
        <v>105</v>
      </c>
      <c r="AM8" s="47">
        <v>43830</v>
      </c>
      <c r="AN8" s="47"/>
      <c r="AO8" s="47">
        <v>45627</v>
      </c>
      <c r="AP8" s="41" t="s">
        <v>101</v>
      </c>
      <c r="AQ8" s="41" t="s">
        <v>101</v>
      </c>
      <c r="AR8" s="41" t="s">
        <v>127</v>
      </c>
      <c r="AS8" s="49">
        <v>43543.500659722369</v>
      </c>
      <c r="AT8" s="47"/>
      <c r="AU8" s="41" t="s">
        <v>101</v>
      </c>
      <c r="AV8" s="45">
        <v>2247652</v>
      </c>
      <c r="AW8" s="45">
        <v>2247669</v>
      </c>
      <c r="AX8" s="45">
        <v>2372849</v>
      </c>
      <c r="AY8" s="45">
        <v>7709110</v>
      </c>
      <c r="AZ8" s="41" t="s">
        <v>106</v>
      </c>
    </row>
    <row r="9" spans="1:52" s="50" customFormat="1" ht="24.95" customHeight="1" x14ac:dyDescent="0.25">
      <c r="A9" s="41" t="s">
        <v>92</v>
      </c>
      <c r="B9" s="41" t="s">
        <v>93</v>
      </c>
      <c r="C9" s="41" t="s">
        <v>94</v>
      </c>
      <c r="D9" s="43">
        <v>8</v>
      </c>
      <c r="E9" s="44" t="s">
        <v>130</v>
      </c>
      <c r="F9" s="41" t="s">
        <v>96</v>
      </c>
      <c r="G9" s="41" t="s">
        <v>97</v>
      </c>
      <c r="H9" s="41" t="s">
        <v>98</v>
      </c>
      <c r="I9" s="45">
        <v>1945</v>
      </c>
      <c r="J9" s="45">
        <v>1945</v>
      </c>
      <c r="K9" s="41" t="s">
        <v>99</v>
      </c>
      <c r="L9" s="45">
        <v>4</v>
      </c>
      <c r="M9" s="45">
        <v>4</v>
      </c>
      <c r="N9" s="45">
        <v>1</v>
      </c>
      <c r="O9" s="45">
        <v>12</v>
      </c>
      <c r="P9" s="45">
        <v>12</v>
      </c>
      <c r="Q9" s="45">
        <v>33</v>
      </c>
      <c r="R9" s="46">
        <v>525.20000000000005</v>
      </c>
      <c r="S9" s="46">
        <v>525.20000000000005</v>
      </c>
      <c r="T9" s="46"/>
      <c r="U9" s="46"/>
      <c r="V9" s="46"/>
      <c r="W9" s="47"/>
      <c r="X9" s="41" t="s">
        <v>100</v>
      </c>
      <c r="Y9" s="47"/>
      <c r="Z9" s="41" t="s">
        <v>101</v>
      </c>
      <c r="AA9" s="41" t="s">
        <v>101</v>
      </c>
      <c r="AB9" s="41" t="s">
        <v>101</v>
      </c>
      <c r="AC9" s="41" t="s">
        <v>101</v>
      </c>
      <c r="AD9" s="43" t="s">
        <v>101</v>
      </c>
      <c r="AE9" s="47"/>
      <c r="AF9" s="46">
        <v>2119</v>
      </c>
      <c r="AG9" s="48">
        <v>41446</v>
      </c>
      <c r="AH9" s="41" t="s">
        <v>129</v>
      </c>
      <c r="AI9" s="41" t="s">
        <v>104</v>
      </c>
      <c r="AJ9" s="41" t="s">
        <v>101</v>
      </c>
      <c r="AK9" s="47"/>
      <c r="AL9" s="41" t="s">
        <v>105</v>
      </c>
      <c r="AM9" s="47">
        <v>43250</v>
      </c>
      <c r="AN9" s="47"/>
      <c r="AO9" s="47">
        <v>45261</v>
      </c>
      <c r="AP9" s="41" t="s">
        <v>101</v>
      </c>
      <c r="AQ9" s="41" t="s">
        <v>101</v>
      </c>
      <c r="AR9" s="41" t="s">
        <v>130</v>
      </c>
      <c r="AS9" s="49">
        <v>43543.500659722369</v>
      </c>
      <c r="AT9" s="47"/>
      <c r="AU9" s="41" t="s">
        <v>101</v>
      </c>
      <c r="AV9" s="45">
        <v>2247652</v>
      </c>
      <c r="AW9" s="45">
        <v>2247669</v>
      </c>
      <c r="AX9" s="45">
        <v>2372849</v>
      </c>
      <c r="AY9" s="45">
        <v>7709118</v>
      </c>
      <c r="AZ9" s="41" t="s">
        <v>106</v>
      </c>
    </row>
    <row r="10" spans="1:52" s="50" customFormat="1" ht="24.95" customHeight="1" x14ac:dyDescent="0.25">
      <c r="A10" s="41" t="s">
        <v>92</v>
      </c>
      <c r="B10" s="41" t="s">
        <v>93</v>
      </c>
      <c r="C10" s="41" t="s">
        <v>94</v>
      </c>
      <c r="D10" s="43">
        <v>9</v>
      </c>
      <c r="E10" s="44" t="s">
        <v>131</v>
      </c>
      <c r="F10" s="41" t="s">
        <v>96</v>
      </c>
      <c r="G10" s="41" t="s">
        <v>97</v>
      </c>
      <c r="H10" s="41" t="s">
        <v>98</v>
      </c>
      <c r="I10" s="45">
        <v>1966</v>
      </c>
      <c r="J10" s="45">
        <v>1966</v>
      </c>
      <c r="K10" s="41" t="s">
        <v>132</v>
      </c>
      <c r="L10" s="45">
        <v>1</v>
      </c>
      <c r="M10" s="45">
        <v>1</v>
      </c>
      <c r="N10" s="45">
        <v>1</v>
      </c>
      <c r="O10" s="45">
        <v>4</v>
      </c>
      <c r="P10" s="45">
        <v>4</v>
      </c>
      <c r="Q10" s="45">
        <v>7</v>
      </c>
      <c r="R10" s="46">
        <v>152.9</v>
      </c>
      <c r="S10" s="46">
        <v>141.30000000000001</v>
      </c>
      <c r="T10" s="46"/>
      <c r="U10" s="46"/>
      <c r="V10" s="46"/>
      <c r="W10" s="47"/>
      <c r="X10" s="41" t="s">
        <v>100</v>
      </c>
      <c r="Y10" s="41" t="s">
        <v>101</v>
      </c>
      <c r="Z10" s="41" t="s">
        <v>101</v>
      </c>
      <c r="AA10" s="41" t="s">
        <v>101</v>
      </c>
      <c r="AB10" s="41" t="s">
        <v>101</v>
      </c>
      <c r="AC10" s="41" t="s">
        <v>101</v>
      </c>
      <c r="AD10" s="43" t="s">
        <v>133</v>
      </c>
      <c r="AE10" s="47">
        <v>40735</v>
      </c>
      <c r="AF10" s="46">
        <v>2574</v>
      </c>
      <c r="AG10" s="48">
        <v>41457</v>
      </c>
      <c r="AH10" s="41" t="s">
        <v>134</v>
      </c>
      <c r="AI10" s="41" t="s">
        <v>104</v>
      </c>
      <c r="AJ10" s="41" t="s">
        <v>101</v>
      </c>
      <c r="AK10" s="47"/>
      <c r="AL10" s="41" t="s">
        <v>105</v>
      </c>
      <c r="AM10" s="47">
        <v>43830</v>
      </c>
      <c r="AN10" s="47"/>
      <c r="AO10" s="47">
        <v>44926</v>
      </c>
      <c r="AP10" s="41" t="s">
        <v>101</v>
      </c>
      <c r="AQ10" s="41" t="s">
        <v>101</v>
      </c>
      <c r="AR10" s="41" t="s">
        <v>131</v>
      </c>
      <c r="AS10" s="49">
        <v>43543.500659722369</v>
      </c>
      <c r="AT10" s="47"/>
      <c r="AU10" s="41" t="s">
        <v>101</v>
      </c>
      <c r="AV10" s="45">
        <v>2247652</v>
      </c>
      <c r="AW10" s="45">
        <v>2247669</v>
      </c>
      <c r="AX10" s="45">
        <v>2372849</v>
      </c>
      <c r="AY10" s="45">
        <v>7853460</v>
      </c>
      <c r="AZ10" s="41" t="s">
        <v>106</v>
      </c>
    </row>
    <row r="11" spans="1:52" ht="24.95" customHeight="1" x14ac:dyDescent="0.25">
      <c r="A11" s="41" t="s">
        <v>92</v>
      </c>
      <c r="B11" s="41" t="s">
        <v>93</v>
      </c>
      <c r="C11" s="41" t="s">
        <v>94</v>
      </c>
      <c r="D11" s="41">
        <v>10</v>
      </c>
      <c r="E11" s="51" t="s">
        <v>135</v>
      </c>
      <c r="F11" s="41" t="s">
        <v>96</v>
      </c>
      <c r="G11" s="41" t="s">
        <v>97</v>
      </c>
      <c r="H11" s="41" t="s">
        <v>136</v>
      </c>
      <c r="I11" s="45">
        <v>1981</v>
      </c>
      <c r="J11" s="45">
        <v>1981</v>
      </c>
      <c r="K11" s="41" t="s">
        <v>137</v>
      </c>
      <c r="L11" s="45">
        <v>12</v>
      </c>
      <c r="M11" s="45">
        <v>12</v>
      </c>
      <c r="N11" s="45">
        <v>1</v>
      </c>
      <c r="O11" s="45">
        <v>81</v>
      </c>
      <c r="P11" s="45">
        <v>81</v>
      </c>
      <c r="Q11" s="45">
        <v>193</v>
      </c>
      <c r="R11" s="46">
        <v>4404.3</v>
      </c>
      <c r="S11" s="46">
        <v>4263.3</v>
      </c>
      <c r="T11" s="46"/>
      <c r="U11" s="46"/>
      <c r="V11" s="46">
        <v>70</v>
      </c>
      <c r="W11" s="47">
        <v>41456</v>
      </c>
      <c r="X11" s="41" t="s">
        <v>100</v>
      </c>
      <c r="Y11" s="41" t="s">
        <v>101</v>
      </c>
      <c r="Z11" s="41" t="s">
        <v>101</v>
      </c>
      <c r="AA11" s="41" t="s">
        <v>101</v>
      </c>
      <c r="AB11" s="41" t="s">
        <v>101</v>
      </c>
      <c r="AC11" s="41" t="s">
        <v>101</v>
      </c>
      <c r="AD11" s="41" t="s">
        <v>138</v>
      </c>
      <c r="AE11" s="47">
        <v>41794</v>
      </c>
      <c r="AF11" s="46">
        <v>1336</v>
      </c>
      <c r="AG11" s="47">
        <v>41501</v>
      </c>
      <c r="AH11" s="41" t="s">
        <v>139</v>
      </c>
      <c r="AI11" s="41" t="s">
        <v>104</v>
      </c>
      <c r="AJ11" s="41" t="s">
        <v>101</v>
      </c>
      <c r="AK11" s="41" t="s">
        <v>101</v>
      </c>
      <c r="AL11" s="41" t="s">
        <v>105</v>
      </c>
      <c r="AM11" s="47">
        <v>43830</v>
      </c>
      <c r="AN11" s="47"/>
      <c r="AO11" s="47">
        <v>43830</v>
      </c>
      <c r="AP11" s="41" t="s">
        <v>101</v>
      </c>
      <c r="AQ11" s="41" t="s">
        <v>101</v>
      </c>
      <c r="AR11" s="41" t="s">
        <v>135</v>
      </c>
      <c r="AS11" s="49">
        <v>43543.500659722369</v>
      </c>
      <c r="AT11" s="47"/>
      <c r="AU11" s="41" t="s">
        <v>101</v>
      </c>
      <c r="AV11" s="45">
        <v>2247652</v>
      </c>
      <c r="AW11" s="45">
        <v>2247669</v>
      </c>
      <c r="AX11" s="45">
        <v>2372849</v>
      </c>
      <c r="AY11" s="45">
        <v>8762261</v>
      </c>
      <c r="AZ11" s="41" t="s">
        <v>106</v>
      </c>
    </row>
    <row r="12" spans="1:52" s="50" customFormat="1" ht="24.95" customHeight="1" x14ac:dyDescent="0.25">
      <c r="A12" s="41" t="s">
        <v>92</v>
      </c>
      <c r="B12" s="41" t="s">
        <v>93</v>
      </c>
      <c r="C12" s="41" t="s">
        <v>94</v>
      </c>
      <c r="D12" s="43">
        <v>11</v>
      </c>
      <c r="E12" s="44" t="s">
        <v>140</v>
      </c>
      <c r="F12" s="41" t="s">
        <v>96</v>
      </c>
      <c r="G12" s="41" t="s">
        <v>97</v>
      </c>
      <c r="H12" s="41" t="s">
        <v>98</v>
      </c>
      <c r="I12" s="45">
        <v>1945</v>
      </c>
      <c r="J12" s="45">
        <v>1945</v>
      </c>
      <c r="K12" s="41" t="s">
        <v>99</v>
      </c>
      <c r="L12" s="45">
        <v>3</v>
      </c>
      <c r="M12" s="45">
        <v>3</v>
      </c>
      <c r="N12" s="45">
        <v>1</v>
      </c>
      <c r="O12" s="45">
        <v>3</v>
      </c>
      <c r="P12" s="45">
        <v>5</v>
      </c>
      <c r="Q12" s="45">
        <v>17</v>
      </c>
      <c r="R12" s="46">
        <v>363.8</v>
      </c>
      <c r="S12" s="46">
        <v>234.7</v>
      </c>
      <c r="T12" s="46"/>
      <c r="U12" s="46"/>
      <c r="V12" s="46"/>
      <c r="W12" s="47"/>
      <c r="X12" s="41" t="s">
        <v>100</v>
      </c>
      <c r="Y12" s="41" t="s">
        <v>101</v>
      </c>
      <c r="Z12" s="41" t="s">
        <v>101</v>
      </c>
      <c r="AA12" s="41" t="s">
        <v>101</v>
      </c>
      <c r="AB12" s="41" t="s">
        <v>101</v>
      </c>
      <c r="AC12" s="41" t="s">
        <v>101</v>
      </c>
      <c r="AD12" s="43" t="s">
        <v>141</v>
      </c>
      <c r="AE12" s="47">
        <v>41487</v>
      </c>
      <c r="AF12" s="46">
        <v>1271</v>
      </c>
      <c r="AG12" s="48">
        <v>41501</v>
      </c>
      <c r="AH12" s="41" t="s">
        <v>142</v>
      </c>
      <c r="AI12" s="41" t="s">
        <v>104</v>
      </c>
      <c r="AJ12" s="41" t="s">
        <v>101</v>
      </c>
      <c r="AK12" s="47"/>
      <c r="AL12" s="41" t="s">
        <v>105</v>
      </c>
      <c r="AM12" s="47">
        <v>43830</v>
      </c>
      <c r="AN12" s="47"/>
      <c r="AO12" s="47">
        <v>44926</v>
      </c>
      <c r="AP12" s="41" t="s">
        <v>101</v>
      </c>
      <c r="AQ12" s="41" t="s">
        <v>101</v>
      </c>
      <c r="AR12" s="41" t="s">
        <v>140</v>
      </c>
      <c r="AS12" s="49">
        <v>43543.500659722369</v>
      </c>
      <c r="AT12" s="47"/>
      <c r="AU12" s="41" t="s">
        <v>101</v>
      </c>
      <c r="AV12" s="45">
        <v>2247652</v>
      </c>
      <c r="AW12" s="45">
        <v>2247669</v>
      </c>
      <c r="AX12" s="45">
        <v>2372849</v>
      </c>
      <c r="AY12" s="45">
        <v>8245098</v>
      </c>
      <c r="AZ12" s="41" t="s">
        <v>106</v>
      </c>
    </row>
    <row r="13" spans="1:52" s="50" customFormat="1" ht="24.95" customHeight="1" x14ac:dyDescent="0.25">
      <c r="A13" s="41" t="s">
        <v>92</v>
      </c>
      <c r="B13" s="41" t="s">
        <v>93</v>
      </c>
      <c r="C13" s="41" t="s">
        <v>94</v>
      </c>
      <c r="D13" s="43">
        <v>12</v>
      </c>
      <c r="E13" s="44" t="s">
        <v>143</v>
      </c>
      <c r="F13" s="41" t="s">
        <v>96</v>
      </c>
      <c r="G13" s="41" t="s">
        <v>97</v>
      </c>
      <c r="H13" s="41" t="s">
        <v>98</v>
      </c>
      <c r="I13" s="45">
        <v>1945</v>
      </c>
      <c r="J13" s="45">
        <v>1945</v>
      </c>
      <c r="K13" s="41" t="s">
        <v>108</v>
      </c>
      <c r="L13" s="45">
        <v>2</v>
      </c>
      <c r="M13" s="45">
        <v>2</v>
      </c>
      <c r="N13" s="45">
        <v>1</v>
      </c>
      <c r="O13" s="45">
        <v>7</v>
      </c>
      <c r="P13" s="45">
        <v>7</v>
      </c>
      <c r="Q13" s="45">
        <v>14</v>
      </c>
      <c r="R13" s="46">
        <v>256.3</v>
      </c>
      <c r="S13" s="46">
        <v>256.3</v>
      </c>
      <c r="T13" s="46"/>
      <c r="U13" s="46"/>
      <c r="V13" s="46">
        <v>70</v>
      </c>
      <c r="W13" s="47">
        <v>41456</v>
      </c>
      <c r="X13" s="41" t="s">
        <v>100</v>
      </c>
      <c r="Y13" s="41" t="s">
        <v>101</v>
      </c>
      <c r="Z13" s="41" t="s">
        <v>101</v>
      </c>
      <c r="AA13" s="41" t="s">
        <v>101</v>
      </c>
      <c r="AB13" s="41" t="s">
        <v>101</v>
      </c>
      <c r="AC13" s="41" t="s">
        <v>101</v>
      </c>
      <c r="AD13" s="43" t="s">
        <v>144</v>
      </c>
      <c r="AE13" s="47">
        <v>41619</v>
      </c>
      <c r="AF13" s="46">
        <v>1160</v>
      </c>
      <c r="AG13" s="48">
        <v>41501</v>
      </c>
      <c r="AH13" s="41" t="s">
        <v>145</v>
      </c>
      <c r="AI13" s="41" t="s">
        <v>104</v>
      </c>
      <c r="AJ13" s="41" t="s">
        <v>101</v>
      </c>
      <c r="AK13" s="47"/>
      <c r="AL13" s="41" t="s">
        <v>105</v>
      </c>
      <c r="AM13" s="47">
        <v>43830</v>
      </c>
      <c r="AN13" s="47"/>
      <c r="AO13" s="47">
        <v>44561</v>
      </c>
      <c r="AP13" s="41" t="s">
        <v>101</v>
      </c>
      <c r="AQ13" s="41" t="s">
        <v>116</v>
      </c>
      <c r="AR13" s="41" t="s">
        <v>143</v>
      </c>
      <c r="AS13" s="49">
        <v>43543.500659722369</v>
      </c>
      <c r="AT13" s="47"/>
      <c r="AU13" s="41" t="s">
        <v>101</v>
      </c>
      <c r="AV13" s="45">
        <v>2247652</v>
      </c>
      <c r="AW13" s="45">
        <v>2247669</v>
      </c>
      <c r="AX13" s="45">
        <v>2372849</v>
      </c>
      <c r="AY13" s="45">
        <v>7831691</v>
      </c>
      <c r="AZ13" s="41" t="s">
        <v>106</v>
      </c>
    </row>
    <row r="14" spans="1:52" s="50" customFormat="1" ht="24.95" customHeight="1" x14ac:dyDescent="0.25">
      <c r="A14" s="41" t="s">
        <v>92</v>
      </c>
      <c r="B14" s="41" t="s">
        <v>93</v>
      </c>
      <c r="C14" s="41" t="s">
        <v>94</v>
      </c>
      <c r="D14" s="43">
        <v>13</v>
      </c>
      <c r="E14" s="44" t="s">
        <v>146</v>
      </c>
      <c r="F14" s="41" t="s">
        <v>96</v>
      </c>
      <c r="G14" s="41" t="s">
        <v>97</v>
      </c>
      <c r="H14" s="41" t="s">
        <v>98</v>
      </c>
      <c r="I14" s="45">
        <v>1945</v>
      </c>
      <c r="J14" s="45">
        <v>1945</v>
      </c>
      <c r="K14" s="41" t="s">
        <v>147</v>
      </c>
      <c r="L14" s="45">
        <v>2</v>
      </c>
      <c r="M14" s="45">
        <v>2</v>
      </c>
      <c r="N14" s="45">
        <v>3</v>
      </c>
      <c r="O14" s="45">
        <v>18</v>
      </c>
      <c r="P14" s="45">
        <v>18</v>
      </c>
      <c r="Q14" s="45">
        <v>50</v>
      </c>
      <c r="R14" s="46">
        <v>658.1</v>
      </c>
      <c r="S14" s="46">
        <v>658.1</v>
      </c>
      <c r="T14" s="46"/>
      <c r="U14" s="46"/>
      <c r="V14" s="46">
        <v>70</v>
      </c>
      <c r="W14" s="47">
        <v>41456</v>
      </c>
      <c r="X14" s="41" t="s">
        <v>100</v>
      </c>
      <c r="Y14" s="47"/>
      <c r="Z14" s="41" t="s">
        <v>101</v>
      </c>
      <c r="AA14" s="41" t="s">
        <v>101</v>
      </c>
      <c r="AB14" s="41" t="s">
        <v>101</v>
      </c>
      <c r="AC14" s="41" t="s">
        <v>101</v>
      </c>
      <c r="AD14" s="43" t="s">
        <v>148</v>
      </c>
      <c r="AE14" s="47">
        <v>41631</v>
      </c>
      <c r="AF14" s="46">
        <v>1788</v>
      </c>
      <c r="AG14" s="48">
        <v>41501</v>
      </c>
      <c r="AH14" s="41" t="s">
        <v>149</v>
      </c>
      <c r="AI14" s="41" t="s">
        <v>104</v>
      </c>
      <c r="AJ14" s="41" t="s">
        <v>101</v>
      </c>
      <c r="AK14" s="47"/>
      <c r="AL14" s="41" t="s">
        <v>105</v>
      </c>
      <c r="AM14" s="47">
        <v>43830</v>
      </c>
      <c r="AN14" s="47"/>
      <c r="AO14" s="47">
        <v>44561</v>
      </c>
      <c r="AP14" s="41" t="s">
        <v>101</v>
      </c>
      <c r="AQ14" s="41" t="s">
        <v>101</v>
      </c>
      <c r="AR14" s="41" t="s">
        <v>146</v>
      </c>
      <c r="AS14" s="49">
        <v>43543.500659722369</v>
      </c>
      <c r="AT14" s="47"/>
      <c r="AU14" s="41" t="s">
        <v>101</v>
      </c>
      <c r="AV14" s="45">
        <v>2247652</v>
      </c>
      <c r="AW14" s="45">
        <v>2247669</v>
      </c>
      <c r="AX14" s="45">
        <v>2372849</v>
      </c>
      <c r="AY14" s="45">
        <v>8244898</v>
      </c>
      <c r="AZ14" s="41" t="s">
        <v>106</v>
      </c>
    </row>
    <row r="15" spans="1:52" s="50" customFormat="1" ht="24.95" customHeight="1" x14ac:dyDescent="0.25">
      <c r="A15" s="41" t="s">
        <v>92</v>
      </c>
      <c r="B15" s="41" t="s">
        <v>93</v>
      </c>
      <c r="C15" s="41" t="s">
        <v>94</v>
      </c>
      <c r="D15" s="43">
        <v>14</v>
      </c>
      <c r="E15" s="44" t="s">
        <v>150</v>
      </c>
      <c r="F15" s="41" t="s">
        <v>96</v>
      </c>
      <c r="G15" s="41" t="s">
        <v>97</v>
      </c>
      <c r="H15" s="41" t="s">
        <v>98</v>
      </c>
      <c r="I15" s="45">
        <v>1945</v>
      </c>
      <c r="J15" s="45">
        <v>1945</v>
      </c>
      <c r="K15" s="41" t="s">
        <v>99</v>
      </c>
      <c r="L15" s="45">
        <v>2</v>
      </c>
      <c r="M15" s="45">
        <v>2</v>
      </c>
      <c r="N15" s="45">
        <v>1</v>
      </c>
      <c r="O15" s="45">
        <v>6</v>
      </c>
      <c r="P15" s="45">
        <v>6</v>
      </c>
      <c r="Q15" s="45">
        <v>12</v>
      </c>
      <c r="R15" s="46">
        <v>350.8</v>
      </c>
      <c r="S15" s="46">
        <v>264.39999999999998</v>
      </c>
      <c r="T15" s="46"/>
      <c r="U15" s="46"/>
      <c r="V15" s="46"/>
      <c r="W15" s="47"/>
      <c r="X15" s="41" t="s">
        <v>100</v>
      </c>
      <c r="Y15" s="47"/>
      <c r="Z15" s="41" t="s">
        <v>101</v>
      </c>
      <c r="AA15" s="41" t="s">
        <v>101</v>
      </c>
      <c r="AB15" s="41" t="s">
        <v>101</v>
      </c>
      <c r="AC15" s="41" t="s">
        <v>101</v>
      </c>
      <c r="AD15" s="43" t="s">
        <v>151</v>
      </c>
      <c r="AE15" s="47">
        <v>41709</v>
      </c>
      <c r="AF15" s="46">
        <v>894</v>
      </c>
      <c r="AG15" s="48">
        <v>41501</v>
      </c>
      <c r="AH15" s="41" t="s">
        <v>152</v>
      </c>
      <c r="AI15" s="41" t="s">
        <v>104</v>
      </c>
      <c r="AJ15" s="41" t="s">
        <v>101</v>
      </c>
      <c r="AK15" s="47"/>
      <c r="AL15" s="41" t="s">
        <v>105</v>
      </c>
      <c r="AM15" s="47">
        <v>43830</v>
      </c>
      <c r="AN15" s="47"/>
      <c r="AO15" s="47">
        <v>46022</v>
      </c>
      <c r="AP15" s="41" t="s">
        <v>101</v>
      </c>
      <c r="AQ15" s="41" t="s">
        <v>111</v>
      </c>
      <c r="AR15" s="41" t="s">
        <v>150</v>
      </c>
      <c r="AS15" s="49">
        <v>43543.500659722369</v>
      </c>
      <c r="AT15" s="47"/>
      <c r="AU15" s="41" t="s">
        <v>101</v>
      </c>
      <c r="AV15" s="45">
        <v>2247652</v>
      </c>
      <c r="AW15" s="45">
        <v>2247669</v>
      </c>
      <c r="AX15" s="45">
        <v>2372849</v>
      </c>
      <c r="AY15" s="45">
        <v>9103027</v>
      </c>
      <c r="AZ15" s="41" t="s">
        <v>106</v>
      </c>
    </row>
    <row r="16" spans="1:52" s="50" customFormat="1" ht="24.95" customHeight="1" x14ac:dyDescent="0.25">
      <c r="A16" s="41" t="s">
        <v>92</v>
      </c>
      <c r="B16" s="41" t="s">
        <v>93</v>
      </c>
      <c r="C16" s="41" t="s">
        <v>94</v>
      </c>
      <c r="D16" s="43">
        <v>15</v>
      </c>
      <c r="E16" s="44" t="s">
        <v>153</v>
      </c>
      <c r="F16" s="41" t="s">
        <v>96</v>
      </c>
      <c r="G16" s="41" t="s">
        <v>97</v>
      </c>
      <c r="H16" s="41" t="s">
        <v>98</v>
      </c>
      <c r="I16" s="45">
        <v>1945</v>
      </c>
      <c r="J16" s="45">
        <v>1945</v>
      </c>
      <c r="K16" s="41" t="s">
        <v>108</v>
      </c>
      <c r="L16" s="45">
        <v>2</v>
      </c>
      <c r="M16" s="45">
        <v>2</v>
      </c>
      <c r="N16" s="45">
        <v>1</v>
      </c>
      <c r="O16" s="45">
        <v>6</v>
      </c>
      <c r="P16" s="45">
        <v>6</v>
      </c>
      <c r="Q16" s="45">
        <v>18</v>
      </c>
      <c r="R16" s="46">
        <v>340.8</v>
      </c>
      <c r="S16" s="46">
        <v>340.8</v>
      </c>
      <c r="T16" s="46"/>
      <c r="U16" s="46"/>
      <c r="V16" s="46"/>
      <c r="W16" s="47"/>
      <c r="X16" s="41" t="s">
        <v>100</v>
      </c>
      <c r="Y16" s="47"/>
      <c r="Z16" s="41" t="s">
        <v>101</v>
      </c>
      <c r="AA16" s="41" t="s">
        <v>101</v>
      </c>
      <c r="AB16" s="41" t="s">
        <v>101</v>
      </c>
      <c r="AC16" s="41" t="s">
        <v>101</v>
      </c>
      <c r="AD16" s="43" t="s">
        <v>154</v>
      </c>
      <c r="AE16" s="47">
        <v>41534</v>
      </c>
      <c r="AF16" s="46">
        <v>1954</v>
      </c>
      <c r="AG16" s="48">
        <v>41501</v>
      </c>
      <c r="AH16" s="41" t="s">
        <v>155</v>
      </c>
      <c r="AI16" s="41" t="s">
        <v>104</v>
      </c>
      <c r="AJ16" s="41" t="s">
        <v>101</v>
      </c>
      <c r="AK16" s="47"/>
      <c r="AL16" s="41" t="s">
        <v>105</v>
      </c>
      <c r="AM16" s="47">
        <v>43830</v>
      </c>
      <c r="AN16" s="47"/>
      <c r="AO16" s="47">
        <v>46022</v>
      </c>
      <c r="AP16" s="41" t="s">
        <v>101</v>
      </c>
      <c r="AQ16" s="41" t="s">
        <v>111</v>
      </c>
      <c r="AR16" s="41" t="s">
        <v>153</v>
      </c>
      <c r="AS16" s="49">
        <v>43543.500659722369</v>
      </c>
      <c r="AT16" s="47"/>
      <c r="AU16" s="41" t="s">
        <v>101</v>
      </c>
      <c r="AV16" s="45">
        <v>2247652</v>
      </c>
      <c r="AW16" s="45">
        <v>2247669</v>
      </c>
      <c r="AX16" s="45">
        <v>2372849</v>
      </c>
      <c r="AY16" s="45">
        <v>7758732</v>
      </c>
      <c r="AZ16" s="41" t="s">
        <v>106</v>
      </c>
    </row>
    <row r="17" spans="1:52" s="50" customFormat="1" ht="24.95" customHeight="1" x14ac:dyDescent="0.25">
      <c r="A17" s="41" t="s">
        <v>92</v>
      </c>
      <c r="B17" s="41" t="s">
        <v>93</v>
      </c>
      <c r="C17" s="41" t="s">
        <v>94</v>
      </c>
      <c r="D17" s="43">
        <v>16</v>
      </c>
      <c r="E17" s="44" t="s">
        <v>156</v>
      </c>
      <c r="F17" s="41" t="s">
        <v>96</v>
      </c>
      <c r="G17" s="41" t="s">
        <v>97</v>
      </c>
      <c r="H17" s="41" t="s">
        <v>98</v>
      </c>
      <c r="I17" s="45">
        <v>1945</v>
      </c>
      <c r="J17" s="45">
        <v>1945</v>
      </c>
      <c r="K17" s="41" t="s">
        <v>108</v>
      </c>
      <c r="L17" s="45">
        <v>2</v>
      </c>
      <c r="M17" s="45">
        <v>2</v>
      </c>
      <c r="N17" s="45">
        <v>2</v>
      </c>
      <c r="O17" s="45">
        <v>16</v>
      </c>
      <c r="P17" s="45">
        <v>16</v>
      </c>
      <c r="Q17" s="45">
        <v>35</v>
      </c>
      <c r="R17" s="46">
        <v>610.9</v>
      </c>
      <c r="S17" s="46">
        <v>565.4</v>
      </c>
      <c r="T17" s="46"/>
      <c r="U17" s="46"/>
      <c r="V17" s="46">
        <v>70</v>
      </c>
      <c r="W17" s="47">
        <v>41498</v>
      </c>
      <c r="X17" s="41" t="s">
        <v>100</v>
      </c>
      <c r="Y17" s="47"/>
      <c r="Z17" s="41" t="s">
        <v>101</v>
      </c>
      <c r="AA17" s="41" t="s">
        <v>101</v>
      </c>
      <c r="AB17" s="41" t="s">
        <v>101</v>
      </c>
      <c r="AC17" s="41" t="s">
        <v>101</v>
      </c>
      <c r="AD17" s="43" t="s">
        <v>157</v>
      </c>
      <c r="AE17" s="47">
        <v>41585</v>
      </c>
      <c r="AF17" s="46">
        <v>945</v>
      </c>
      <c r="AG17" s="48">
        <v>41564</v>
      </c>
      <c r="AH17" s="41" t="s">
        <v>158</v>
      </c>
      <c r="AI17" s="41" t="s">
        <v>104</v>
      </c>
      <c r="AJ17" s="41" t="s">
        <v>101</v>
      </c>
      <c r="AK17" s="47"/>
      <c r="AL17" s="41" t="s">
        <v>105</v>
      </c>
      <c r="AM17" s="47">
        <v>43830</v>
      </c>
      <c r="AN17" s="47"/>
      <c r="AO17" s="47">
        <v>44561</v>
      </c>
      <c r="AP17" s="41" t="s">
        <v>101</v>
      </c>
      <c r="AQ17" s="41" t="s">
        <v>101</v>
      </c>
      <c r="AR17" s="41" t="s">
        <v>156</v>
      </c>
      <c r="AS17" s="49">
        <v>43543.500659722369</v>
      </c>
      <c r="AT17" s="47"/>
      <c r="AU17" s="41" t="s">
        <v>101</v>
      </c>
      <c r="AV17" s="45">
        <v>2247652</v>
      </c>
      <c r="AW17" s="45">
        <v>2247669</v>
      </c>
      <c r="AX17" s="45">
        <v>2372849</v>
      </c>
      <c r="AY17" s="45">
        <v>7758614</v>
      </c>
      <c r="AZ17" s="41" t="s">
        <v>106</v>
      </c>
    </row>
    <row r="18" spans="1:52" s="50" customFormat="1" ht="24.95" customHeight="1" x14ac:dyDescent="0.25">
      <c r="A18" s="41" t="s">
        <v>92</v>
      </c>
      <c r="B18" s="41" t="s">
        <v>93</v>
      </c>
      <c r="C18" s="41" t="s">
        <v>94</v>
      </c>
      <c r="D18" s="43">
        <v>17</v>
      </c>
      <c r="E18" s="44" t="s">
        <v>159</v>
      </c>
      <c r="F18" s="41" t="s">
        <v>96</v>
      </c>
      <c r="G18" s="41" t="s">
        <v>97</v>
      </c>
      <c r="H18" s="41" t="s">
        <v>98</v>
      </c>
      <c r="I18" s="45">
        <v>1945</v>
      </c>
      <c r="J18" s="45">
        <v>1945</v>
      </c>
      <c r="K18" s="41" t="s">
        <v>108</v>
      </c>
      <c r="L18" s="45">
        <v>3</v>
      </c>
      <c r="M18" s="45">
        <v>3</v>
      </c>
      <c r="N18" s="45">
        <v>3</v>
      </c>
      <c r="O18" s="45">
        <v>19</v>
      </c>
      <c r="P18" s="45">
        <v>19</v>
      </c>
      <c r="Q18" s="45">
        <v>52</v>
      </c>
      <c r="R18" s="46">
        <v>824</v>
      </c>
      <c r="S18" s="46">
        <v>824</v>
      </c>
      <c r="T18" s="46"/>
      <c r="U18" s="46"/>
      <c r="V18" s="46">
        <v>70</v>
      </c>
      <c r="W18" s="47">
        <v>41498</v>
      </c>
      <c r="X18" s="41" t="s">
        <v>100</v>
      </c>
      <c r="Y18" s="41" t="s">
        <v>101</v>
      </c>
      <c r="Z18" s="41" t="s">
        <v>101</v>
      </c>
      <c r="AA18" s="41" t="s">
        <v>101</v>
      </c>
      <c r="AB18" s="41" t="s">
        <v>101</v>
      </c>
      <c r="AC18" s="41" t="s">
        <v>101</v>
      </c>
      <c r="AD18" s="43" t="s">
        <v>160</v>
      </c>
      <c r="AE18" s="47">
        <v>39891</v>
      </c>
      <c r="AF18" s="46">
        <v>3089</v>
      </c>
      <c r="AG18" s="48">
        <v>41565</v>
      </c>
      <c r="AH18" s="41" t="s">
        <v>161</v>
      </c>
      <c r="AI18" s="41" t="s">
        <v>104</v>
      </c>
      <c r="AJ18" s="41" t="s">
        <v>101</v>
      </c>
      <c r="AK18" s="47"/>
      <c r="AL18" s="41" t="s">
        <v>105</v>
      </c>
      <c r="AM18" s="47">
        <v>43830</v>
      </c>
      <c r="AN18" s="47"/>
      <c r="AO18" s="47">
        <v>44561</v>
      </c>
      <c r="AP18" s="41" t="s">
        <v>101</v>
      </c>
      <c r="AQ18" s="41" t="s">
        <v>101</v>
      </c>
      <c r="AR18" s="41" t="s">
        <v>159</v>
      </c>
      <c r="AS18" s="49">
        <v>43543.500659722369</v>
      </c>
      <c r="AT18" s="47"/>
      <c r="AU18" s="41" t="s">
        <v>101</v>
      </c>
      <c r="AV18" s="45">
        <v>2247652</v>
      </c>
      <c r="AW18" s="45">
        <v>2247669</v>
      </c>
      <c r="AX18" s="45">
        <v>2372849</v>
      </c>
      <c r="AY18" s="45">
        <v>7758686</v>
      </c>
      <c r="AZ18" s="41" t="s">
        <v>106</v>
      </c>
    </row>
    <row r="19" spans="1:52" s="50" customFormat="1" ht="24.95" customHeight="1" x14ac:dyDescent="0.25">
      <c r="A19" s="41" t="s">
        <v>92</v>
      </c>
      <c r="B19" s="41" t="s">
        <v>93</v>
      </c>
      <c r="C19" s="41" t="s">
        <v>94</v>
      </c>
      <c r="D19" s="43">
        <v>18</v>
      </c>
      <c r="E19" s="44" t="s">
        <v>162</v>
      </c>
      <c r="F19" s="41" t="s">
        <v>96</v>
      </c>
      <c r="G19" s="41" t="s">
        <v>97</v>
      </c>
      <c r="H19" s="41" t="s">
        <v>98</v>
      </c>
      <c r="I19" s="45">
        <v>1945</v>
      </c>
      <c r="J19" s="45">
        <v>1945</v>
      </c>
      <c r="K19" s="41" t="s">
        <v>108</v>
      </c>
      <c r="L19" s="45">
        <v>2</v>
      </c>
      <c r="M19" s="45">
        <v>2</v>
      </c>
      <c r="N19" s="45">
        <v>1</v>
      </c>
      <c r="O19" s="45">
        <v>8</v>
      </c>
      <c r="P19" s="45">
        <v>8</v>
      </c>
      <c r="Q19" s="45">
        <v>19</v>
      </c>
      <c r="R19" s="46">
        <v>238.8</v>
      </c>
      <c r="S19" s="46">
        <v>238.8</v>
      </c>
      <c r="T19" s="46"/>
      <c r="U19" s="46"/>
      <c r="V19" s="46"/>
      <c r="W19" s="47"/>
      <c r="X19" s="41" t="s">
        <v>100</v>
      </c>
      <c r="Y19" s="41" t="s">
        <v>101</v>
      </c>
      <c r="Z19" s="41" t="s">
        <v>101</v>
      </c>
      <c r="AA19" s="41" t="s">
        <v>101</v>
      </c>
      <c r="AB19" s="41" t="s">
        <v>101</v>
      </c>
      <c r="AC19" s="41" t="s">
        <v>101</v>
      </c>
      <c r="AD19" s="43" t="s">
        <v>163</v>
      </c>
      <c r="AE19" s="47">
        <v>40746</v>
      </c>
      <c r="AF19" s="46">
        <v>912</v>
      </c>
      <c r="AG19" s="48">
        <v>41565</v>
      </c>
      <c r="AH19" s="41" t="s">
        <v>164</v>
      </c>
      <c r="AI19" s="41" t="s">
        <v>104</v>
      </c>
      <c r="AJ19" s="41" t="s">
        <v>101</v>
      </c>
      <c r="AK19" s="47"/>
      <c r="AL19" s="41" t="s">
        <v>105</v>
      </c>
      <c r="AM19" s="47">
        <v>43830</v>
      </c>
      <c r="AN19" s="47"/>
      <c r="AO19" s="47">
        <v>44561</v>
      </c>
      <c r="AP19" s="41" t="s">
        <v>101</v>
      </c>
      <c r="AQ19" s="41" t="s">
        <v>116</v>
      </c>
      <c r="AR19" s="41" t="s">
        <v>162</v>
      </c>
      <c r="AS19" s="49">
        <v>43543.500659722369</v>
      </c>
      <c r="AT19" s="47"/>
      <c r="AU19" s="41" t="s">
        <v>101</v>
      </c>
      <c r="AV19" s="45">
        <v>2247652</v>
      </c>
      <c r="AW19" s="45">
        <v>2247669</v>
      </c>
      <c r="AX19" s="45">
        <v>2372849</v>
      </c>
      <c r="AY19" s="45">
        <v>7689196</v>
      </c>
      <c r="AZ19" s="41" t="s">
        <v>106</v>
      </c>
    </row>
    <row r="20" spans="1:52" ht="24.95" customHeight="1" x14ac:dyDescent="0.25">
      <c r="A20" s="41" t="s">
        <v>92</v>
      </c>
      <c r="B20" s="41" t="s">
        <v>93</v>
      </c>
      <c r="C20" s="41" t="s">
        <v>94</v>
      </c>
      <c r="D20" s="41">
        <v>19</v>
      </c>
      <c r="E20" s="51" t="s">
        <v>165</v>
      </c>
      <c r="F20" s="41" t="s">
        <v>96</v>
      </c>
      <c r="G20" s="41" t="s">
        <v>97</v>
      </c>
      <c r="H20" s="41" t="s">
        <v>98</v>
      </c>
      <c r="I20" s="45">
        <v>1945</v>
      </c>
      <c r="J20" s="45">
        <v>1945</v>
      </c>
      <c r="K20" s="41" t="s">
        <v>99</v>
      </c>
      <c r="L20" s="45">
        <v>2</v>
      </c>
      <c r="M20" s="45">
        <v>2</v>
      </c>
      <c r="N20" s="45">
        <v>1</v>
      </c>
      <c r="O20" s="45">
        <v>22</v>
      </c>
      <c r="P20" s="45">
        <v>22</v>
      </c>
      <c r="Q20" s="45">
        <v>71</v>
      </c>
      <c r="R20" s="46">
        <v>847.2</v>
      </c>
      <c r="S20" s="46">
        <v>676.5</v>
      </c>
      <c r="T20" s="46"/>
      <c r="U20" s="46"/>
      <c r="V20" s="46"/>
      <c r="W20" s="47"/>
      <c r="X20" s="41" t="s">
        <v>100</v>
      </c>
      <c r="Y20" s="47"/>
      <c r="Z20" s="41" t="s">
        <v>101</v>
      </c>
      <c r="AA20" s="41" t="s">
        <v>101</v>
      </c>
      <c r="AB20" s="41" t="s">
        <v>101</v>
      </c>
      <c r="AC20" s="41" t="s">
        <v>101</v>
      </c>
      <c r="AD20" s="41" t="s">
        <v>166</v>
      </c>
      <c r="AE20" s="47">
        <v>41248</v>
      </c>
      <c r="AF20" s="46">
        <v>1100</v>
      </c>
      <c r="AG20" s="47">
        <v>41565</v>
      </c>
      <c r="AH20" s="41" t="s">
        <v>167</v>
      </c>
      <c r="AI20" s="41" t="s">
        <v>104</v>
      </c>
      <c r="AJ20" s="41" t="s">
        <v>101</v>
      </c>
      <c r="AK20" s="47"/>
      <c r="AL20" s="41" t="s">
        <v>105</v>
      </c>
      <c r="AM20" s="47">
        <v>43830</v>
      </c>
      <c r="AN20" s="47"/>
      <c r="AO20" s="47">
        <v>44561</v>
      </c>
      <c r="AP20" s="41" t="s">
        <v>101</v>
      </c>
      <c r="AQ20" s="41" t="s">
        <v>116</v>
      </c>
      <c r="AR20" s="41" t="s">
        <v>165</v>
      </c>
      <c r="AS20" s="49">
        <v>43543.500659722369</v>
      </c>
      <c r="AT20" s="47"/>
      <c r="AU20" s="41" t="s">
        <v>101</v>
      </c>
      <c r="AV20" s="45">
        <v>2247652</v>
      </c>
      <c r="AW20" s="45">
        <v>2247669</v>
      </c>
      <c r="AX20" s="45">
        <v>2372849</v>
      </c>
      <c r="AY20" s="45">
        <v>9103009</v>
      </c>
      <c r="AZ20" s="41" t="s">
        <v>106</v>
      </c>
    </row>
    <row r="21" spans="1:52" s="50" customFormat="1" ht="24.95" customHeight="1" x14ac:dyDescent="0.25">
      <c r="A21" s="41" t="s">
        <v>92</v>
      </c>
      <c r="B21" s="41" t="s">
        <v>93</v>
      </c>
      <c r="C21" s="41" t="s">
        <v>94</v>
      </c>
      <c r="D21" s="43">
        <v>20</v>
      </c>
      <c r="E21" s="44" t="s">
        <v>168</v>
      </c>
      <c r="F21" s="41" t="s">
        <v>96</v>
      </c>
      <c r="G21" s="41" t="s">
        <v>97</v>
      </c>
      <c r="H21" s="41" t="s">
        <v>98</v>
      </c>
      <c r="I21" s="45">
        <v>1945</v>
      </c>
      <c r="J21" s="45">
        <v>1945</v>
      </c>
      <c r="K21" s="41" t="s">
        <v>108</v>
      </c>
      <c r="L21" s="45">
        <v>1</v>
      </c>
      <c r="M21" s="45">
        <v>1</v>
      </c>
      <c r="N21" s="45">
        <v>1</v>
      </c>
      <c r="O21" s="45">
        <v>6</v>
      </c>
      <c r="P21" s="45">
        <v>6</v>
      </c>
      <c r="Q21" s="45">
        <v>12</v>
      </c>
      <c r="R21" s="46">
        <v>194.5</v>
      </c>
      <c r="S21" s="46">
        <v>188.5</v>
      </c>
      <c r="T21" s="46"/>
      <c r="U21" s="46"/>
      <c r="V21" s="46"/>
      <c r="W21" s="47"/>
      <c r="X21" s="41" t="s">
        <v>100</v>
      </c>
      <c r="Y21" s="47"/>
      <c r="Z21" s="41" t="s">
        <v>101</v>
      </c>
      <c r="AA21" s="41" t="s">
        <v>101</v>
      </c>
      <c r="AB21" s="41" t="s">
        <v>101</v>
      </c>
      <c r="AC21" s="41" t="s">
        <v>101</v>
      </c>
      <c r="AD21" s="43" t="s">
        <v>169</v>
      </c>
      <c r="AE21" s="47">
        <v>41611</v>
      </c>
      <c r="AF21" s="46">
        <v>1650</v>
      </c>
      <c r="AG21" s="48">
        <v>41565</v>
      </c>
      <c r="AH21" s="41" t="s">
        <v>170</v>
      </c>
      <c r="AI21" s="41" t="s">
        <v>104</v>
      </c>
      <c r="AJ21" s="41" t="s">
        <v>101</v>
      </c>
      <c r="AK21" s="47"/>
      <c r="AL21" s="41" t="s">
        <v>105</v>
      </c>
      <c r="AM21" s="47">
        <v>43830</v>
      </c>
      <c r="AN21" s="47"/>
      <c r="AO21" s="47">
        <v>44561</v>
      </c>
      <c r="AP21" s="41" t="s">
        <v>101</v>
      </c>
      <c r="AQ21" s="41" t="s">
        <v>116</v>
      </c>
      <c r="AR21" s="41" t="s">
        <v>168</v>
      </c>
      <c r="AS21" s="49">
        <v>43543.500659722369</v>
      </c>
      <c r="AT21" s="47"/>
      <c r="AU21" s="41" t="s">
        <v>101</v>
      </c>
      <c r="AV21" s="45">
        <v>2247652</v>
      </c>
      <c r="AW21" s="45">
        <v>2247669</v>
      </c>
      <c r="AX21" s="45">
        <v>2372849</v>
      </c>
      <c r="AY21" s="45">
        <v>7853389</v>
      </c>
      <c r="AZ21" s="41" t="s">
        <v>106</v>
      </c>
    </row>
    <row r="22" spans="1:52" s="50" customFormat="1" ht="24.95" customHeight="1" x14ac:dyDescent="0.25">
      <c r="A22" s="41" t="s">
        <v>92</v>
      </c>
      <c r="B22" s="41" t="s">
        <v>93</v>
      </c>
      <c r="C22" s="41" t="s">
        <v>94</v>
      </c>
      <c r="D22" s="43">
        <v>21</v>
      </c>
      <c r="E22" s="44" t="s">
        <v>171</v>
      </c>
      <c r="F22" s="41" t="s">
        <v>96</v>
      </c>
      <c r="G22" s="41" t="s">
        <v>97</v>
      </c>
      <c r="H22" s="41" t="s">
        <v>98</v>
      </c>
      <c r="I22" s="45">
        <v>1945</v>
      </c>
      <c r="J22" s="45">
        <v>1945</v>
      </c>
      <c r="K22" s="41" t="s">
        <v>172</v>
      </c>
      <c r="L22" s="45">
        <v>2</v>
      </c>
      <c r="M22" s="45">
        <v>2</v>
      </c>
      <c r="N22" s="45">
        <v>4</v>
      </c>
      <c r="O22" s="45">
        <v>8</v>
      </c>
      <c r="P22" s="45">
        <v>8</v>
      </c>
      <c r="Q22" s="45">
        <v>33</v>
      </c>
      <c r="R22" s="46">
        <v>314.8</v>
      </c>
      <c r="S22" s="46">
        <v>309.7</v>
      </c>
      <c r="T22" s="46"/>
      <c r="U22" s="46"/>
      <c r="V22" s="46">
        <v>70</v>
      </c>
      <c r="W22" s="47">
        <v>41498</v>
      </c>
      <c r="X22" s="41" t="s">
        <v>100</v>
      </c>
      <c r="Y22" s="47"/>
      <c r="Z22" s="41" t="s">
        <v>101</v>
      </c>
      <c r="AA22" s="41" t="s">
        <v>101</v>
      </c>
      <c r="AB22" s="41" t="s">
        <v>101</v>
      </c>
      <c r="AC22" s="41" t="s">
        <v>101</v>
      </c>
      <c r="AD22" s="43" t="s">
        <v>173</v>
      </c>
      <c r="AE22" s="47">
        <v>41936</v>
      </c>
      <c r="AF22" s="46">
        <v>3063</v>
      </c>
      <c r="AG22" s="48">
        <v>41572</v>
      </c>
      <c r="AH22" s="41" t="s">
        <v>174</v>
      </c>
      <c r="AI22" s="41" t="s">
        <v>104</v>
      </c>
      <c r="AJ22" s="41" t="s">
        <v>101</v>
      </c>
      <c r="AK22" s="47"/>
      <c r="AL22" s="41" t="s">
        <v>105</v>
      </c>
      <c r="AM22" s="47">
        <v>43830</v>
      </c>
      <c r="AN22" s="47"/>
      <c r="AO22" s="47">
        <v>46022</v>
      </c>
      <c r="AP22" s="41" t="s">
        <v>101</v>
      </c>
      <c r="AQ22" s="41" t="s">
        <v>111</v>
      </c>
      <c r="AR22" s="41" t="s">
        <v>171</v>
      </c>
      <c r="AS22" s="49">
        <v>43543.500659722369</v>
      </c>
      <c r="AT22" s="47"/>
      <c r="AU22" s="41" t="s">
        <v>101</v>
      </c>
      <c r="AV22" s="45">
        <v>2247652</v>
      </c>
      <c r="AW22" s="45">
        <v>2247669</v>
      </c>
      <c r="AX22" s="45">
        <v>2372849</v>
      </c>
      <c r="AY22" s="45">
        <v>7746990</v>
      </c>
      <c r="AZ22" s="41" t="s">
        <v>106</v>
      </c>
    </row>
    <row r="23" spans="1:52" s="50" customFormat="1" ht="24.95" customHeight="1" x14ac:dyDescent="0.25">
      <c r="A23" s="41" t="s">
        <v>92</v>
      </c>
      <c r="B23" s="41" t="s">
        <v>93</v>
      </c>
      <c r="C23" s="41" t="s">
        <v>94</v>
      </c>
      <c r="D23" s="43">
        <v>22</v>
      </c>
      <c r="E23" s="44" t="s">
        <v>175</v>
      </c>
      <c r="F23" s="41" t="s">
        <v>96</v>
      </c>
      <c r="G23" s="41" t="s">
        <v>97</v>
      </c>
      <c r="H23" s="41" t="s">
        <v>98</v>
      </c>
      <c r="I23" s="45">
        <v>1958</v>
      </c>
      <c r="J23" s="45">
        <v>1958</v>
      </c>
      <c r="K23" s="41" t="s">
        <v>108</v>
      </c>
      <c r="L23" s="45">
        <v>2</v>
      </c>
      <c r="M23" s="45">
        <v>2</v>
      </c>
      <c r="N23" s="45">
        <v>2</v>
      </c>
      <c r="O23" s="45">
        <v>9</v>
      </c>
      <c r="P23" s="45">
        <v>9</v>
      </c>
      <c r="Q23" s="45">
        <v>27</v>
      </c>
      <c r="R23" s="46">
        <v>393.5</v>
      </c>
      <c r="S23" s="46">
        <v>393.5</v>
      </c>
      <c r="T23" s="46"/>
      <c r="U23" s="46"/>
      <c r="V23" s="46"/>
      <c r="W23" s="47"/>
      <c r="X23" s="41" t="s">
        <v>100</v>
      </c>
      <c r="Y23" s="41" t="s">
        <v>101</v>
      </c>
      <c r="Z23" s="41" t="s">
        <v>101</v>
      </c>
      <c r="AA23" s="41" t="s">
        <v>101</v>
      </c>
      <c r="AB23" s="41" t="s">
        <v>101</v>
      </c>
      <c r="AC23" s="41" t="s">
        <v>101</v>
      </c>
      <c r="AD23" s="43" t="s">
        <v>176</v>
      </c>
      <c r="AE23" s="47">
        <v>39974</v>
      </c>
      <c r="AF23" s="46">
        <v>1143</v>
      </c>
      <c r="AG23" s="48">
        <v>41590</v>
      </c>
      <c r="AH23" s="41" t="s">
        <v>177</v>
      </c>
      <c r="AI23" s="41" t="s">
        <v>104</v>
      </c>
      <c r="AJ23" s="41" t="s">
        <v>101</v>
      </c>
      <c r="AK23" s="47"/>
      <c r="AL23" s="41" t="s">
        <v>105</v>
      </c>
      <c r="AM23" s="47">
        <v>43830</v>
      </c>
      <c r="AN23" s="47"/>
      <c r="AO23" s="47">
        <v>46022</v>
      </c>
      <c r="AP23" s="41" t="s">
        <v>101</v>
      </c>
      <c r="AQ23" s="41" t="s">
        <v>111</v>
      </c>
      <c r="AR23" s="41" t="s">
        <v>175</v>
      </c>
      <c r="AS23" s="49">
        <v>43543.500659722369</v>
      </c>
      <c r="AT23" s="47"/>
      <c r="AU23" s="41" t="s">
        <v>101</v>
      </c>
      <c r="AV23" s="45">
        <v>2247652</v>
      </c>
      <c r="AW23" s="45">
        <v>2247669</v>
      </c>
      <c r="AX23" s="45">
        <v>2372849</v>
      </c>
      <c r="AY23" s="45">
        <v>7819866</v>
      </c>
      <c r="AZ23" s="41" t="s">
        <v>106</v>
      </c>
    </row>
    <row r="24" spans="1:52" s="50" customFormat="1" ht="24.95" customHeight="1" x14ac:dyDescent="0.25">
      <c r="A24" s="41" t="s">
        <v>92</v>
      </c>
      <c r="B24" s="41" t="s">
        <v>93</v>
      </c>
      <c r="C24" s="41" t="s">
        <v>94</v>
      </c>
      <c r="D24" s="43">
        <v>23</v>
      </c>
      <c r="E24" s="44" t="s">
        <v>178</v>
      </c>
      <c r="F24" s="41" t="s">
        <v>96</v>
      </c>
      <c r="G24" s="41" t="s">
        <v>97</v>
      </c>
      <c r="H24" s="41" t="s">
        <v>98</v>
      </c>
      <c r="I24" s="45">
        <v>1945</v>
      </c>
      <c r="J24" s="45">
        <v>1945</v>
      </c>
      <c r="K24" s="41" t="s">
        <v>108</v>
      </c>
      <c r="L24" s="45">
        <v>2</v>
      </c>
      <c r="M24" s="45">
        <v>2</v>
      </c>
      <c r="N24" s="45">
        <v>1</v>
      </c>
      <c r="O24" s="45">
        <v>8</v>
      </c>
      <c r="P24" s="45">
        <v>8</v>
      </c>
      <c r="Q24" s="45">
        <v>36</v>
      </c>
      <c r="R24" s="46">
        <v>470.4</v>
      </c>
      <c r="S24" s="46">
        <v>470.4</v>
      </c>
      <c r="T24" s="46"/>
      <c r="U24" s="46"/>
      <c r="V24" s="46">
        <v>70</v>
      </c>
      <c r="W24" s="47">
        <v>41544</v>
      </c>
      <c r="X24" s="41" t="s">
        <v>100</v>
      </c>
      <c r="Y24" s="47"/>
      <c r="Z24" s="41" t="s">
        <v>101</v>
      </c>
      <c r="AA24" s="41" t="s">
        <v>101</v>
      </c>
      <c r="AB24" s="41" t="s">
        <v>101</v>
      </c>
      <c r="AC24" s="41" t="s">
        <v>101</v>
      </c>
      <c r="AD24" s="43" t="s">
        <v>179</v>
      </c>
      <c r="AE24" s="47">
        <v>40723</v>
      </c>
      <c r="AF24" s="46">
        <v>1037</v>
      </c>
      <c r="AG24" s="48">
        <v>41590</v>
      </c>
      <c r="AH24" s="41" t="s">
        <v>180</v>
      </c>
      <c r="AI24" s="41" t="s">
        <v>104</v>
      </c>
      <c r="AJ24" s="41" t="s">
        <v>101</v>
      </c>
      <c r="AK24" s="47"/>
      <c r="AL24" s="41" t="s">
        <v>105</v>
      </c>
      <c r="AM24" s="47">
        <v>43830</v>
      </c>
      <c r="AN24" s="47"/>
      <c r="AO24" s="47">
        <v>44561</v>
      </c>
      <c r="AP24" s="41" t="s">
        <v>101</v>
      </c>
      <c r="AQ24" s="41" t="s">
        <v>116</v>
      </c>
      <c r="AR24" s="41" t="s">
        <v>178</v>
      </c>
      <c r="AS24" s="49">
        <v>43543.500659722369</v>
      </c>
      <c r="AT24" s="47"/>
      <c r="AU24" s="41" t="s">
        <v>101</v>
      </c>
      <c r="AV24" s="45">
        <v>2247652</v>
      </c>
      <c r="AW24" s="45">
        <v>2247669</v>
      </c>
      <c r="AX24" s="45">
        <v>2372849</v>
      </c>
      <c r="AY24" s="45">
        <v>8442387</v>
      </c>
      <c r="AZ24" s="41" t="s">
        <v>106</v>
      </c>
    </row>
    <row r="25" spans="1:52" s="50" customFormat="1" ht="24.95" customHeight="1" x14ac:dyDescent="0.25">
      <c r="A25" s="41" t="s">
        <v>92</v>
      </c>
      <c r="B25" s="41" t="s">
        <v>93</v>
      </c>
      <c r="C25" s="41" t="s">
        <v>94</v>
      </c>
      <c r="D25" s="43">
        <v>24</v>
      </c>
      <c r="E25" s="44" t="s">
        <v>181</v>
      </c>
      <c r="F25" s="41" t="s">
        <v>96</v>
      </c>
      <c r="G25" s="41" t="s">
        <v>97</v>
      </c>
      <c r="H25" s="41" t="s">
        <v>98</v>
      </c>
      <c r="I25" s="45">
        <v>1945</v>
      </c>
      <c r="J25" s="45">
        <v>1945</v>
      </c>
      <c r="K25" s="41" t="s">
        <v>108</v>
      </c>
      <c r="L25" s="45">
        <v>3</v>
      </c>
      <c r="M25" s="45">
        <v>2</v>
      </c>
      <c r="N25" s="45">
        <v>6</v>
      </c>
      <c r="O25" s="45">
        <v>32</v>
      </c>
      <c r="P25" s="45">
        <v>32</v>
      </c>
      <c r="Q25" s="45">
        <v>75</v>
      </c>
      <c r="R25" s="46">
        <v>1104.3</v>
      </c>
      <c r="S25" s="46">
        <v>1104.3</v>
      </c>
      <c r="T25" s="46"/>
      <c r="U25" s="46"/>
      <c r="V25" s="46"/>
      <c r="W25" s="47"/>
      <c r="X25" s="41" t="s">
        <v>100</v>
      </c>
      <c r="Y25" s="47"/>
      <c r="Z25" s="41" t="s">
        <v>101</v>
      </c>
      <c r="AA25" s="41" t="s">
        <v>101</v>
      </c>
      <c r="AB25" s="41" t="s">
        <v>101</v>
      </c>
      <c r="AC25" s="41" t="s">
        <v>101</v>
      </c>
      <c r="AD25" s="43" t="s">
        <v>182</v>
      </c>
      <c r="AE25" s="47">
        <v>39121</v>
      </c>
      <c r="AF25" s="46">
        <v>800</v>
      </c>
      <c r="AG25" s="48">
        <v>41590</v>
      </c>
      <c r="AH25" s="41" t="s">
        <v>183</v>
      </c>
      <c r="AI25" s="41" t="s">
        <v>104</v>
      </c>
      <c r="AJ25" s="41" t="s">
        <v>101</v>
      </c>
      <c r="AK25" s="47"/>
      <c r="AL25" s="41" t="s">
        <v>105</v>
      </c>
      <c r="AM25" s="47">
        <v>43830</v>
      </c>
      <c r="AN25" s="47"/>
      <c r="AO25" s="47">
        <v>44561</v>
      </c>
      <c r="AP25" s="41" t="s">
        <v>101</v>
      </c>
      <c r="AQ25" s="41" t="s">
        <v>116</v>
      </c>
      <c r="AR25" s="41" t="s">
        <v>181</v>
      </c>
      <c r="AS25" s="49">
        <v>43543.500659722369</v>
      </c>
      <c r="AT25" s="47"/>
      <c r="AU25" s="41" t="s">
        <v>101</v>
      </c>
      <c r="AV25" s="45">
        <v>2247652</v>
      </c>
      <c r="AW25" s="45">
        <v>2247669</v>
      </c>
      <c r="AX25" s="45">
        <v>2372849</v>
      </c>
      <c r="AY25" s="45">
        <v>8959802</v>
      </c>
      <c r="AZ25" s="41" t="s">
        <v>106</v>
      </c>
    </row>
    <row r="26" spans="1:52" s="50" customFormat="1" ht="24.95" customHeight="1" x14ac:dyDescent="0.25">
      <c r="A26" s="41" t="s">
        <v>92</v>
      </c>
      <c r="B26" s="41" t="s">
        <v>93</v>
      </c>
      <c r="C26" s="41" t="s">
        <v>94</v>
      </c>
      <c r="D26" s="43">
        <v>25</v>
      </c>
      <c r="E26" s="44" t="s">
        <v>184</v>
      </c>
      <c r="F26" s="41" t="s">
        <v>96</v>
      </c>
      <c r="G26" s="41" t="s">
        <v>97</v>
      </c>
      <c r="H26" s="41" t="s">
        <v>98</v>
      </c>
      <c r="I26" s="45">
        <v>1945</v>
      </c>
      <c r="J26" s="45">
        <v>1945</v>
      </c>
      <c r="K26" s="41" t="s">
        <v>108</v>
      </c>
      <c r="L26" s="45">
        <v>3</v>
      </c>
      <c r="M26" s="45">
        <v>3</v>
      </c>
      <c r="N26" s="45">
        <v>4</v>
      </c>
      <c r="O26" s="45">
        <v>48</v>
      </c>
      <c r="P26" s="45">
        <v>48</v>
      </c>
      <c r="Q26" s="45">
        <v>124</v>
      </c>
      <c r="R26" s="46">
        <v>2031</v>
      </c>
      <c r="S26" s="46">
        <v>2031</v>
      </c>
      <c r="T26" s="46"/>
      <c r="U26" s="46"/>
      <c r="V26" s="46"/>
      <c r="W26" s="47"/>
      <c r="X26" s="41" t="s">
        <v>100</v>
      </c>
      <c r="Y26" s="41" t="s">
        <v>101</v>
      </c>
      <c r="Z26" s="41" t="s">
        <v>101</v>
      </c>
      <c r="AA26" s="41" t="s">
        <v>101</v>
      </c>
      <c r="AB26" s="41" t="s">
        <v>101</v>
      </c>
      <c r="AC26" s="41" t="s">
        <v>101</v>
      </c>
      <c r="AD26" s="43" t="s">
        <v>185</v>
      </c>
      <c r="AE26" s="47">
        <v>41205</v>
      </c>
      <c r="AF26" s="46">
        <v>1335</v>
      </c>
      <c r="AG26" s="48">
        <v>41607</v>
      </c>
      <c r="AH26" s="41" t="s">
        <v>186</v>
      </c>
      <c r="AI26" s="41" t="s">
        <v>104</v>
      </c>
      <c r="AJ26" s="41" t="s">
        <v>101</v>
      </c>
      <c r="AK26" s="41" t="s">
        <v>101</v>
      </c>
      <c r="AL26" s="41" t="s">
        <v>105</v>
      </c>
      <c r="AM26" s="47">
        <v>43830</v>
      </c>
      <c r="AN26" s="47"/>
      <c r="AO26" s="47">
        <v>44561</v>
      </c>
      <c r="AP26" s="41" t="s">
        <v>101</v>
      </c>
      <c r="AQ26" s="41" t="s">
        <v>116</v>
      </c>
      <c r="AR26" s="41" t="s">
        <v>184</v>
      </c>
      <c r="AS26" s="49">
        <v>43543.500659722369</v>
      </c>
      <c r="AT26" s="47"/>
      <c r="AU26" s="41" t="s">
        <v>101</v>
      </c>
      <c r="AV26" s="45">
        <v>2247652</v>
      </c>
      <c r="AW26" s="45">
        <v>2247669</v>
      </c>
      <c r="AX26" s="45">
        <v>2372849</v>
      </c>
      <c r="AY26" s="45">
        <v>7755239</v>
      </c>
      <c r="AZ26" s="41" t="s">
        <v>106</v>
      </c>
    </row>
    <row r="27" spans="1:52" ht="24.95" customHeight="1" x14ac:dyDescent="0.25">
      <c r="A27" s="41" t="s">
        <v>92</v>
      </c>
      <c r="B27" s="41" t="s">
        <v>93</v>
      </c>
      <c r="C27" s="41" t="s">
        <v>94</v>
      </c>
      <c r="D27" s="41">
        <v>26</v>
      </c>
      <c r="E27" s="51" t="s">
        <v>187</v>
      </c>
      <c r="F27" s="41" t="s">
        <v>96</v>
      </c>
      <c r="G27" s="41" t="s">
        <v>97</v>
      </c>
      <c r="H27" s="41" t="s">
        <v>98</v>
      </c>
      <c r="I27" s="45">
        <v>1945</v>
      </c>
      <c r="J27" s="45">
        <v>1945</v>
      </c>
      <c r="K27" s="41" t="s">
        <v>108</v>
      </c>
      <c r="L27" s="45">
        <v>2</v>
      </c>
      <c r="M27" s="45">
        <v>2</v>
      </c>
      <c r="N27" s="45">
        <v>1</v>
      </c>
      <c r="O27" s="45">
        <v>3</v>
      </c>
      <c r="P27" s="45">
        <v>3</v>
      </c>
      <c r="Q27" s="45">
        <v>13</v>
      </c>
      <c r="R27" s="46">
        <v>181.2</v>
      </c>
      <c r="S27" s="46">
        <v>181.2</v>
      </c>
      <c r="T27" s="46"/>
      <c r="U27" s="46"/>
      <c r="V27" s="46">
        <v>70</v>
      </c>
      <c r="W27" s="47">
        <v>41578</v>
      </c>
      <c r="X27" s="41" t="s">
        <v>100</v>
      </c>
      <c r="Y27" s="41" t="s">
        <v>101</v>
      </c>
      <c r="Z27" s="41" t="s">
        <v>101</v>
      </c>
      <c r="AA27" s="41" t="s">
        <v>101</v>
      </c>
      <c r="AB27" s="41" t="s">
        <v>101</v>
      </c>
      <c r="AC27" s="41" t="s">
        <v>101</v>
      </c>
      <c r="AD27" s="41" t="s">
        <v>188</v>
      </c>
      <c r="AE27" s="47">
        <v>40995</v>
      </c>
      <c r="AF27" s="46">
        <v>906</v>
      </c>
      <c r="AG27" s="47">
        <v>41607</v>
      </c>
      <c r="AH27" s="41" t="s">
        <v>189</v>
      </c>
      <c r="AI27" s="41" t="s">
        <v>104</v>
      </c>
      <c r="AJ27" s="41" t="s">
        <v>101</v>
      </c>
      <c r="AK27" s="41" t="s">
        <v>101</v>
      </c>
      <c r="AL27" s="41" t="s">
        <v>105</v>
      </c>
      <c r="AM27" s="47">
        <v>43830</v>
      </c>
      <c r="AN27" s="47"/>
      <c r="AO27" s="47">
        <v>44561</v>
      </c>
      <c r="AP27" s="41" t="s">
        <v>101</v>
      </c>
      <c r="AQ27" s="41" t="s">
        <v>116</v>
      </c>
      <c r="AR27" s="41" t="s">
        <v>187</v>
      </c>
      <c r="AS27" s="49">
        <v>43543.500659722369</v>
      </c>
      <c r="AT27" s="47"/>
      <c r="AU27" s="41" t="s">
        <v>101</v>
      </c>
      <c r="AV27" s="45">
        <v>2247652</v>
      </c>
      <c r="AW27" s="45">
        <v>2247669</v>
      </c>
      <c r="AX27" s="45">
        <v>2372849</v>
      </c>
      <c r="AY27" s="45">
        <v>7755217</v>
      </c>
      <c r="AZ27" s="41" t="s">
        <v>106</v>
      </c>
    </row>
    <row r="28" spans="1:52" s="50" customFormat="1" ht="24.95" customHeight="1" x14ac:dyDescent="0.25">
      <c r="A28" s="41" t="s">
        <v>92</v>
      </c>
      <c r="B28" s="41" t="s">
        <v>93</v>
      </c>
      <c r="C28" s="41" t="s">
        <v>94</v>
      </c>
      <c r="D28" s="43">
        <v>27</v>
      </c>
      <c r="E28" s="44" t="s">
        <v>190</v>
      </c>
      <c r="F28" s="41" t="s">
        <v>96</v>
      </c>
      <c r="G28" s="41" t="s">
        <v>97</v>
      </c>
      <c r="H28" s="41" t="s">
        <v>98</v>
      </c>
      <c r="I28" s="45">
        <v>1945</v>
      </c>
      <c r="J28" s="45">
        <v>1945</v>
      </c>
      <c r="K28" s="41" t="s">
        <v>108</v>
      </c>
      <c r="L28" s="45">
        <v>2</v>
      </c>
      <c r="M28" s="45">
        <v>2</v>
      </c>
      <c r="N28" s="45">
        <v>2</v>
      </c>
      <c r="O28" s="45">
        <v>4</v>
      </c>
      <c r="P28" s="45">
        <v>4</v>
      </c>
      <c r="Q28" s="45">
        <v>13</v>
      </c>
      <c r="R28" s="46">
        <v>146.9</v>
      </c>
      <c r="S28" s="46">
        <v>146.9</v>
      </c>
      <c r="T28" s="46"/>
      <c r="U28" s="46"/>
      <c r="V28" s="46">
        <v>70</v>
      </c>
      <c r="W28" s="47">
        <v>41578</v>
      </c>
      <c r="X28" s="41" t="s">
        <v>100</v>
      </c>
      <c r="Y28" s="41" t="s">
        <v>101</v>
      </c>
      <c r="Z28" s="41" t="s">
        <v>101</v>
      </c>
      <c r="AA28" s="41" t="s">
        <v>101</v>
      </c>
      <c r="AB28" s="41" t="s">
        <v>101</v>
      </c>
      <c r="AC28" s="41" t="s">
        <v>101</v>
      </c>
      <c r="AD28" s="43" t="s">
        <v>191</v>
      </c>
      <c r="AE28" s="47">
        <v>41621</v>
      </c>
      <c r="AF28" s="46">
        <v>1640</v>
      </c>
      <c r="AG28" s="48">
        <v>41607</v>
      </c>
      <c r="AH28" s="41" t="s">
        <v>192</v>
      </c>
      <c r="AI28" s="41" t="s">
        <v>104</v>
      </c>
      <c r="AJ28" s="41" t="s">
        <v>101</v>
      </c>
      <c r="AK28" s="41" t="s">
        <v>101</v>
      </c>
      <c r="AL28" s="41" t="s">
        <v>105</v>
      </c>
      <c r="AM28" s="47">
        <v>43830</v>
      </c>
      <c r="AN28" s="47"/>
      <c r="AO28" s="47">
        <v>45657</v>
      </c>
      <c r="AP28" s="41" t="s">
        <v>101</v>
      </c>
      <c r="AQ28" s="41" t="s">
        <v>101</v>
      </c>
      <c r="AR28" s="41" t="s">
        <v>190</v>
      </c>
      <c r="AS28" s="49">
        <v>43543.500659722369</v>
      </c>
      <c r="AT28" s="47"/>
      <c r="AU28" s="41" t="s">
        <v>101</v>
      </c>
      <c r="AV28" s="45">
        <v>2247652</v>
      </c>
      <c r="AW28" s="45">
        <v>2247669</v>
      </c>
      <c r="AX28" s="45">
        <v>2372849</v>
      </c>
      <c r="AY28" s="45">
        <v>7960819</v>
      </c>
      <c r="AZ28" s="41" t="s">
        <v>106</v>
      </c>
    </row>
    <row r="29" spans="1:52" s="50" customFormat="1" ht="24.95" customHeight="1" x14ac:dyDescent="0.25">
      <c r="A29" s="41" t="s">
        <v>92</v>
      </c>
      <c r="B29" s="41" t="s">
        <v>93</v>
      </c>
      <c r="C29" s="41" t="s">
        <v>94</v>
      </c>
      <c r="D29" s="43">
        <v>28</v>
      </c>
      <c r="E29" s="44" t="s">
        <v>193</v>
      </c>
      <c r="F29" s="41" t="s">
        <v>96</v>
      </c>
      <c r="G29" s="41" t="s">
        <v>97</v>
      </c>
      <c r="H29" s="41" t="s">
        <v>98</v>
      </c>
      <c r="I29" s="45">
        <v>1945</v>
      </c>
      <c r="J29" s="45">
        <v>1945</v>
      </c>
      <c r="K29" s="41" t="s">
        <v>108</v>
      </c>
      <c r="L29" s="45">
        <v>2</v>
      </c>
      <c r="M29" s="45">
        <v>2</v>
      </c>
      <c r="N29" s="45">
        <v>2</v>
      </c>
      <c r="O29" s="45">
        <v>4</v>
      </c>
      <c r="P29" s="45">
        <v>4</v>
      </c>
      <c r="Q29" s="45">
        <v>9</v>
      </c>
      <c r="R29" s="46">
        <v>147.30000000000001</v>
      </c>
      <c r="S29" s="46">
        <v>145.69999999999999</v>
      </c>
      <c r="T29" s="46"/>
      <c r="U29" s="46"/>
      <c r="V29" s="46">
        <v>70</v>
      </c>
      <c r="W29" s="47">
        <v>41578</v>
      </c>
      <c r="X29" s="41" t="s">
        <v>100</v>
      </c>
      <c r="Y29" s="41" t="s">
        <v>101</v>
      </c>
      <c r="Z29" s="41" t="s">
        <v>101</v>
      </c>
      <c r="AA29" s="41" t="s">
        <v>101</v>
      </c>
      <c r="AB29" s="41" t="s">
        <v>101</v>
      </c>
      <c r="AC29" s="41" t="s">
        <v>101</v>
      </c>
      <c r="AD29" s="43" t="s">
        <v>194</v>
      </c>
      <c r="AE29" s="47">
        <v>42214</v>
      </c>
      <c r="AF29" s="46">
        <v>1643</v>
      </c>
      <c r="AG29" s="48">
        <v>41607</v>
      </c>
      <c r="AH29" s="41" t="s">
        <v>195</v>
      </c>
      <c r="AI29" s="41" t="s">
        <v>104</v>
      </c>
      <c r="AJ29" s="41" t="s">
        <v>101</v>
      </c>
      <c r="AK29" s="47"/>
      <c r="AL29" s="41" t="s">
        <v>105</v>
      </c>
      <c r="AM29" s="47">
        <v>43830</v>
      </c>
      <c r="AN29" s="47"/>
      <c r="AO29" s="47">
        <v>46022</v>
      </c>
      <c r="AP29" s="41" t="s">
        <v>101</v>
      </c>
      <c r="AQ29" s="41" t="s">
        <v>111</v>
      </c>
      <c r="AR29" s="41" t="s">
        <v>193</v>
      </c>
      <c r="AS29" s="49">
        <v>43543.500659722369</v>
      </c>
      <c r="AT29" s="47"/>
      <c r="AU29" s="41" t="s">
        <v>101</v>
      </c>
      <c r="AV29" s="45">
        <v>2247652</v>
      </c>
      <c r="AW29" s="45">
        <v>2247669</v>
      </c>
      <c r="AX29" s="45">
        <v>2372849</v>
      </c>
      <c r="AY29" s="45">
        <v>7960854</v>
      </c>
      <c r="AZ29" s="41" t="s">
        <v>106</v>
      </c>
    </row>
    <row r="30" spans="1:52" s="50" customFormat="1" ht="24.95" customHeight="1" x14ac:dyDescent="0.25">
      <c r="A30" s="41" t="s">
        <v>92</v>
      </c>
      <c r="B30" s="41" t="s">
        <v>93</v>
      </c>
      <c r="C30" s="41" t="s">
        <v>94</v>
      </c>
      <c r="D30" s="43">
        <v>29</v>
      </c>
      <c r="E30" s="44" t="s">
        <v>196</v>
      </c>
      <c r="F30" s="41" t="s">
        <v>96</v>
      </c>
      <c r="G30" s="41" t="s">
        <v>97</v>
      </c>
      <c r="H30" s="41" t="s">
        <v>98</v>
      </c>
      <c r="I30" s="45">
        <v>1945</v>
      </c>
      <c r="J30" s="45">
        <v>1945</v>
      </c>
      <c r="K30" s="41" t="s">
        <v>197</v>
      </c>
      <c r="L30" s="45">
        <v>2</v>
      </c>
      <c r="M30" s="45">
        <v>2</v>
      </c>
      <c r="N30" s="45">
        <v>2</v>
      </c>
      <c r="O30" s="45">
        <v>5</v>
      </c>
      <c r="P30" s="45">
        <v>4</v>
      </c>
      <c r="Q30" s="45">
        <v>17</v>
      </c>
      <c r="R30" s="46">
        <v>157.4</v>
      </c>
      <c r="S30" s="46">
        <v>157.4</v>
      </c>
      <c r="T30" s="46"/>
      <c r="U30" s="46"/>
      <c r="V30" s="46">
        <v>70</v>
      </c>
      <c r="W30" s="47">
        <v>41638</v>
      </c>
      <c r="X30" s="41" t="s">
        <v>100</v>
      </c>
      <c r="Y30" s="41" t="s">
        <v>101</v>
      </c>
      <c r="Z30" s="41" t="s">
        <v>101</v>
      </c>
      <c r="AA30" s="41" t="s">
        <v>101</v>
      </c>
      <c r="AB30" s="41" t="s">
        <v>101</v>
      </c>
      <c r="AC30" s="41" t="s">
        <v>101</v>
      </c>
      <c r="AD30" s="43" t="s">
        <v>198</v>
      </c>
      <c r="AE30" s="47">
        <v>42285</v>
      </c>
      <c r="AF30" s="46">
        <v>2575</v>
      </c>
      <c r="AG30" s="48">
        <v>41688</v>
      </c>
      <c r="AH30" s="41" t="s">
        <v>199</v>
      </c>
      <c r="AI30" s="41" t="s">
        <v>104</v>
      </c>
      <c r="AJ30" s="41" t="s">
        <v>101</v>
      </c>
      <c r="AK30" s="47"/>
      <c r="AL30" s="41" t="s">
        <v>105</v>
      </c>
      <c r="AM30" s="47">
        <v>43830</v>
      </c>
      <c r="AN30" s="47"/>
      <c r="AO30" s="47">
        <v>46022</v>
      </c>
      <c r="AP30" s="41" t="s">
        <v>101</v>
      </c>
      <c r="AQ30" s="41" t="s">
        <v>111</v>
      </c>
      <c r="AR30" s="41" t="s">
        <v>196</v>
      </c>
      <c r="AS30" s="49">
        <v>43543.500659722369</v>
      </c>
      <c r="AT30" s="47"/>
      <c r="AU30" s="41" t="s">
        <v>101</v>
      </c>
      <c r="AV30" s="45">
        <v>2247652</v>
      </c>
      <c r="AW30" s="45">
        <v>2247669</v>
      </c>
      <c r="AX30" s="45">
        <v>2372849</v>
      </c>
      <c r="AY30" s="45">
        <v>9089813</v>
      </c>
      <c r="AZ30" s="41" t="s">
        <v>106</v>
      </c>
    </row>
    <row r="31" spans="1:52" s="50" customFormat="1" ht="24.95" customHeight="1" x14ac:dyDescent="0.25">
      <c r="A31" s="41" t="s">
        <v>92</v>
      </c>
      <c r="B31" s="41" t="s">
        <v>93</v>
      </c>
      <c r="C31" s="41" t="s">
        <v>94</v>
      </c>
      <c r="D31" s="43">
        <v>30</v>
      </c>
      <c r="E31" s="44" t="s">
        <v>200</v>
      </c>
      <c r="F31" s="41" t="s">
        <v>96</v>
      </c>
      <c r="G31" s="41" t="s">
        <v>97</v>
      </c>
      <c r="H31" s="41" t="s">
        <v>98</v>
      </c>
      <c r="I31" s="45">
        <v>1955</v>
      </c>
      <c r="J31" s="45">
        <v>1955</v>
      </c>
      <c r="K31" s="41" t="s">
        <v>108</v>
      </c>
      <c r="L31" s="45">
        <v>2</v>
      </c>
      <c r="M31" s="45">
        <v>2</v>
      </c>
      <c r="N31" s="45">
        <v>2</v>
      </c>
      <c r="O31" s="45">
        <v>8</v>
      </c>
      <c r="P31" s="45">
        <v>8</v>
      </c>
      <c r="Q31" s="45">
        <v>27</v>
      </c>
      <c r="R31" s="46">
        <v>387.9</v>
      </c>
      <c r="S31" s="46">
        <v>387.9</v>
      </c>
      <c r="T31" s="46"/>
      <c r="U31" s="46"/>
      <c r="V31" s="46">
        <v>70</v>
      </c>
      <c r="W31" s="47">
        <v>41638</v>
      </c>
      <c r="X31" s="41" t="s">
        <v>201</v>
      </c>
      <c r="Y31" s="47">
        <v>33653</v>
      </c>
      <c r="Z31" s="41" t="s">
        <v>202</v>
      </c>
      <c r="AA31" s="41" t="s">
        <v>203</v>
      </c>
      <c r="AB31" s="41" t="s">
        <v>101</v>
      </c>
      <c r="AC31" s="41" t="s">
        <v>101</v>
      </c>
      <c r="AD31" s="43" t="s">
        <v>204</v>
      </c>
      <c r="AE31" s="47">
        <v>39903</v>
      </c>
      <c r="AF31" s="46">
        <v>1100</v>
      </c>
      <c r="AG31" s="48">
        <v>41715</v>
      </c>
      <c r="AH31" s="41" t="s">
        <v>205</v>
      </c>
      <c r="AI31" s="41" t="s">
        <v>104</v>
      </c>
      <c r="AJ31" s="41" t="s">
        <v>101</v>
      </c>
      <c r="AK31" s="47"/>
      <c r="AL31" s="41" t="s">
        <v>206</v>
      </c>
      <c r="AM31" s="47">
        <v>43830</v>
      </c>
      <c r="AN31" s="47"/>
      <c r="AO31" s="47">
        <v>46022</v>
      </c>
      <c r="AP31" s="41" t="s">
        <v>101</v>
      </c>
      <c r="AQ31" s="41" t="s">
        <v>111</v>
      </c>
      <c r="AR31" s="41" t="s">
        <v>200</v>
      </c>
      <c r="AS31" s="49">
        <v>43543.500659722369</v>
      </c>
      <c r="AT31" s="47"/>
      <c r="AU31" s="41" t="s">
        <v>101</v>
      </c>
      <c r="AV31" s="45">
        <v>2247652</v>
      </c>
      <c r="AW31" s="45">
        <v>2247669</v>
      </c>
      <c r="AX31" s="45">
        <v>2372849</v>
      </c>
      <c r="AY31" s="45">
        <v>7822054</v>
      </c>
      <c r="AZ31" s="41" t="s">
        <v>106</v>
      </c>
    </row>
    <row r="32" spans="1:52" s="50" customFormat="1" ht="24.95" customHeight="1" x14ac:dyDescent="0.25">
      <c r="A32" s="41" t="s">
        <v>92</v>
      </c>
      <c r="B32" s="41" t="s">
        <v>93</v>
      </c>
      <c r="C32" s="41" t="s">
        <v>94</v>
      </c>
      <c r="D32" s="43">
        <v>31</v>
      </c>
      <c r="E32" s="44" t="s">
        <v>207</v>
      </c>
      <c r="F32" s="41" t="s">
        <v>96</v>
      </c>
      <c r="G32" s="41" t="s">
        <v>97</v>
      </c>
      <c r="H32" s="41" t="s">
        <v>98</v>
      </c>
      <c r="I32" s="45">
        <v>1957</v>
      </c>
      <c r="J32" s="45">
        <v>1957</v>
      </c>
      <c r="K32" s="41" t="s">
        <v>108</v>
      </c>
      <c r="L32" s="45">
        <v>1</v>
      </c>
      <c r="M32" s="45">
        <v>1</v>
      </c>
      <c r="N32" s="45">
        <v>1</v>
      </c>
      <c r="O32" s="45">
        <v>4</v>
      </c>
      <c r="P32" s="45">
        <v>4</v>
      </c>
      <c r="Q32" s="45">
        <v>8</v>
      </c>
      <c r="R32" s="46">
        <v>192.7</v>
      </c>
      <c r="S32" s="46">
        <v>192.7</v>
      </c>
      <c r="T32" s="46"/>
      <c r="U32" s="46"/>
      <c r="V32" s="46">
        <v>70</v>
      </c>
      <c r="W32" s="47">
        <v>41638</v>
      </c>
      <c r="X32" s="41" t="s">
        <v>100</v>
      </c>
      <c r="Y32" s="47"/>
      <c r="Z32" s="41" t="s">
        <v>101</v>
      </c>
      <c r="AA32" s="41" t="s">
        <v>101</v>
      </c>
      <c r="AB32" s="41" t="s">
        <v>101</v>
      </c>
      <c r="AC32" s="41" t="s">
        <v>101</v>
      </c>
      <c r="AD32" s="43" t="s">
        <v>208</v>
      </c>
      <c r="AE32" s="47">
        <v>39322</v>
      </c>
      <c r="AF32" s="46">
        <v>1150</v>
      </c>
      <c r="AG32" s="48">
        <v>41715</v>
      </c>
      <c r="AH32" s="41" t="s">
        <v>209</v>
      </c>
      <c r="AI32" s="41" t="s">
        <v>104</v>
      </c>
      <c r="AJ32" s="41" t="s">
        <v>101</v>
      </c>
      <c r="AK32" s="47"/>
      <c r="AL32" s="41" t="s">
        <v>105</v>
      </c>
      <c r="AM32" s="47">
        <v>43830</v>
      </c>
      <c r="AN32" s="47"/>
      <c r="AO32" s="47">
        <v>46022</v>
      </c>
      <c r="AP32" s="41" t="s">
        <v>101</v>
      </c>
      <c r="AQ32" s="41" t="s">
        <v>111</v>
      </c>
      <c r="AR32" s="41" t="s">
        <v>207</v>
      </c>
      <c r="AS32" s="49">
        <v>43543.500659722369</v>
      </c>
      <c r="AT32" s="47"/>
      <c r="AU32" s="41" t="s">
        <v>101</v>
      </c>
      <c r="AV32" s="45">
        <v>2247652</v>
      </c>
      <c r="AW32" s="45">
        <v>2247669</v>
      </c>
      <c r="AX32" s="45">
        <v>2372849</v>
      </c>
      <c r="AY32" s="45">
        <v>7725853</v>
      </c>
      <c r="AZ32" s="41" t="s">
        <v>106</v>
      </c>
    </row>
    <row r="33" spans="1:52" s="50" customFormat="1" ht="24.95" customHeight="1" x14ac:dyDescent="0.25">
      <c r="A33" s="41" t="s">
        <v>92</v>
      </c>
      <c r="B33" s="41" t="s">
        <v>93</v>
      </c>
      <c r="C33" s="41" t="s">
        <v>94</v>
      </c>
      <c r="D33" s="43">
        <v>32</v>
      </c>
      <c r="E33" s="44" t="s">
        <v>210</v>
      </c>
      <c r="F33" s="41" t="s">
        <v>96</v>
      </c>
      <c r="G33" s="41" t="s">
        <v>97</v>
      </c>
      <c r="H33" s="41" t="s">
        <v>98</v>
      </c>
      <c r="I33" s="45">
        <v>1945</v>
      </c>
      <c r="J33" s="45">
        <v>1945</v>
      </c>
      <c r="K33" s="41" t="s">
        <v>108</v>
      </c>
      <c r="L33" s="45">
        <v>3</v>
      </c>
      <c r="M33" s="45">
        <v>3</v>
      </c>
      <c r="N33" s="45">
        <v>2</v>
      </c>
      <c r="O33" s="45">
        <v>17</v>
      </c>
      <c r="P33" s="45">
        <v>17</v>
      </c>
      <c r="Q33" s="45">
        <v>45</v>
      </c>
      <c r="R33" s="46">
        <v>644.29999999999995</v>
      </c>
      <c r="S33" s="46">
        <v>642.1</v>
      </c>
      <c r="T33" s="46"/>
      <c r="U33" s="46"/>
      <c r="V33" s="46"/>
      <c r="W33" s="47"/>
      <c r="X33" s="41" t="s">
        <v>100</v>
      </c>
      <c r="Y33" s="47"/>
      <c r="Z33" s="41" t="s">
        <v>101</v>
      </c>
      <c r="AA33" s="41" t="s">
        <v>101</v>
      </c>
      <c r="AB33" s="41" t="s">
        <v>101</v>
      </c>
      <c r="AC33" s="41" t="s">
        <v>101</v>
      </c>
      <c r="AD33" s="43" t="s">
        <v>211</v>
      </c>
      <c r="AE33" s="47">
        <v>41551</v>
      </c>
      <c r="AF33" s="46">
        <v>1808</v>
      </c>
      <c r="AG33" s="48">
        <v>41718</v>
      </c>
      <c r="AH33" s="41" t="s">
        <v>212</v>
      </c>
      <c r="AI33" s="41" t="s">
        <v>104</v>
      </c>
      <c r="AJ33" s="41" t="s">
        <v>101</v>
      </c>
      <c r="AK33" s="47"/>
      <c r="AL33" s="41" t="s">
        <v>105</v>
      </c>
      <c r="AM33" s="47">
        <v>43830</v>
      </c>
      <c r="AN33" s="47"/>
      <c r="AO33" s="47">
        <v>46022</v>
      </c>
      <c r="AP33" s="41" t="s">
        <v>101</v>
      </c>
      <c r="AQ33" s="41" t="s">
        <v>111</v>
      </c>
      <c r="AR33" s="41" t="s">
        <v>210</v>
      </c>
      <c r="AS33" s="49">
        <v>43543.500659722369</v>
      </c>
      <c r="AT33" s="47"/>
      <c r="AU33" s="41" t="s">
        <v>101</v>
      </c>
      <c r="AV33" s="45">
        <v>2247652</v>
      </c>
      <c r="AW33" s="45">
        <v>2247669</v>
      </c>
      <c r="AX33" s="45">
        <v>2372849</v>
      </c>
      <c r="AY33" s="45">
        <v>8572296</v>
      </c>
      <c r="AZ33" s="41" t="s">
        <v>106</v>
      </c>
    </row>
    <row r="34" spans="1:52" s="50" customFormat="1" ht="24.95" customHeight="1" x14ac:dyDescent="0.25">
      <c r="A34" s="41" t="s">
        <v>92</v>
      </c>
      <c r="B34" s="41" t="s">
        <v>93</v>
      </c>
      <c r="C34" s="41" t="s">
        <v>94</v>
      </c>
      <c r="D34" s="43">
        <v>33</v>
      </c>
      <c r="E34" s="44" t="s">
        <v>213</v>
      </c>
      <c r="F34" s="41" t="s">
        <v>96</v>
      </c>
      <c r="G34" s="41" t="s">
        <v>97</v>
      </c>
      <c r="H34" s="41" t="s">
        <v>98</v>
      </c>
      <c r="I34" s="45">
        <v>1945</v>
      </c>
      <c r="J34" s="45">
        <v>1945</v>
      </c>
      <c r="K34" s="41" t="s">
        <v>108</v>
      </c>
      <c r="L34" s="45">
        <v>2</v>
      </c>
      <c r="M34" s="45">
        <v>2</v>
      </c>
      <c r="N34" s="45">
        <v>2</v>
      </c>
      <c r="O34" s="45">
        <v>5</v>
      </c>
      <c r="P34" s="45">
        <v>5</v>
      </c>
      <c r="Q34" s="45">
        <v>17</v>
      </c>
      <c r="R34" s="46">
        <v>205.6</v>
      </c>
      <c r="S34" s="46">
        <v>193.2</v>
      </c>
      <c r="T34" s="46"/>
      <c r="U34" s="46"/>
      <c r="V34" s="46"/>
      <c r="W34" s="47"/>
      <c r="X34" s="41" t="s">
        <v>100</v>
      </c>
      <c r="Y34" s="47"/>
      <c r="Z34" s="41" t="s">
        <v>101</v>
      </c>
      <c r="AA34" s="41" t="s">
        <v>101</v>
      </c>
      <c r="AB34" s="41" t="s">
        <v>101</v>
      </c>
      <c r="AC34" s="41" t="s">
        <v>101</v>
      </c>
      <c r="AD34" s="43" t="s">
        <v>214</v>
      </c>
      <c r="AE34" s="47">
        <v>42039</v>
      </c>
      <c r="AF34" s="46">
        <v>1984</v>
      </c>
      <c r="AG34" s="48">
        <v>41726</v>
      </c>
      <c r="AH34" s="41" t="s">
        <v>215</v>
      </c>
      <c r="AI34" s="41" t="s">
        <v>104</v>
      </c>
      <c r="AJ34" s="41" t="s">
        <v>101</v>
      </c>
      <c r="AK34" s="47"/>
      <c r="AL34" s="41" t="s">
        <v>105</v>
      </c>
      <c r="AM34" s="47">
        <v>45291</v>
      </c>
      <c r="AN34" s="47"/>
      <c r="AO34" s="47">
        <v>44561</v>
      </c>
      <c r="AP34" s="41" t="s">
        <v>101</v>
      </c>
      <c r="AQ34" s="41" t="s">
        <v>101</v>
      </c>
      <c r="AR34" s="41" t="s">
        <v>213</v>
      </c>
      <c r="AS34" s="49">
        <v>43543.500659722369</v>
      </c>
      <c r="AT34" s="47"/>
      <c r="AU34" s="41" t="s">
        <v>101</v>
      </c>
      <c r="AV34" s="45">
        <v>2247652</v>
      </c>
      <c r="AW34" s="45">
        <v>2247669</v>
      </c>
      <c r="AX34" s="45">
        <v>2372849</v>
      </c>
      <c r="AY34" s="45">
        <v>7688964</v>
      </c>
      <c r="AZ34" s="41" t="s">
        <v>106</v>
      </c>
    </row>
    <row r="35" spans="1:52" s="50" customFormat="1" ht="24.95" customHeight="1" x14ac:dyDescent="0.25">
      <c r="A35" s="41" t="s">
        <v>92</v>
      </c>
      <c r="B35" s="41" t="s">
        <v>93</v>
      </c>
      <c r="C35" s="41" t="s">
        <v>94</v>
      </c>
      <c r="D35" s="43">
        <v>34</v>
      </c>
      <c r="E35" s="44" t="s">
        <v>216</v>
      </c>
      <c r="F35" s="41" t="s">
        <v>96</v>
      </c>
      <c r="G35" s="41" t="s">
        <v>97</v>
      </c>
      <c r="H35" s="41" t="s">
        <v>98</v>
      </c>
      <c r="I35" s="45">
        <v>1945</v>
      </c>
      <c r="J35" s="45">
        <v>1945</v>
      </c>
      <c r="K35" s="41" t="s">
        <v>108</v>
      </c>
      <c r="L35" s="45">
        <v>2</v>
      </c>
      <c r="M35" s="45">
        <v>2</v>
      </c>
      <c r="N35" s="45">
        <v>1</v>
      </c>
      <c r="O35" s="45">
        <v>12</v>
      </c>
      <c r="P35" s="45">
        <v>12</v>
      </c>
      <c r="Q35" s="45">
        <v>30</v>
      </c>
      <c r="R35" s="46">
        <v>556.79999999999995</v>
      </c>
      <c r="S35" s="46">
        <v>427.9</v>
      </c>
      <c r="T35" s="46"/>
      <c r="U35" s="46"/>
      <c r="V35" s="46"/>
      <c r="W35" s="47"/>
      <c r="X35" s="41" t="s">
        <v>100</v>
      </c>
      <c r="Y35" s="41" t="s">
        <v>101</v>
      </c>
      <c r="Z35" s="41" t="s">
        <v>101</v>
      </c>
      <c r="AA35" s="41" t="s">
        <v>101</v>
      </c>
      <c r="AB35" s="41" t="s">
        <v>101</v>
      </c>
      <c r="AC35" s="41" t="s">
        <v>101</v>
      </c>
      <c r="AD35" s="43" t="s">
        <v>217</v>
      </c>
      <c r="AE35" s="47">
        <v>41052</v>
      </c>
      <c r="AF35" s="46">
        <v>1966.9</v>
      </c>
      <c r="AG35" s="48">
        <v>41731</v>
      </c>
      <c r="AH35" s="41" t="s">
        <v>218</v>
      </c>
      <c r="AI35" s="41" t="s">
        <v>104</v>
      </c>
      <c r="AJ35" s="41" t="s">
        <v>101</v>
      </c>
      <c r="AK35" s="47"/>
      <c r="AL35" s="41" t="s">
        <v>105</v>
      </c>
      <c r="AM35" s="47">
        <v>45291</v>
      </c>
      <c r="AN35" s="47"/>
      <c r="AO35" s="47">
        <v>44926</v>
      </c>
      <c r="AP35" s="41" t="s">
        <v>101</v>
      </c>
      <c r="AQ35" s="41" t="s">
        <v>101</v>
      </c>
      <c r="AR35" s="41" t="s">
        <v>216</v>
      </c>
      <c r="AS35" s="49">
        <v>43543.500659722369</v>
      </c>
      <c r="AT35" s="47"/>
      <c r="AU35" s="41" t="s">
        <v>101</v>
      </c>
      <c r="AV35" s="45">
        <v>2247652</v>
      </c>
      <c r="AW35" s="45">
        <v>2247669</v>
      </c>
      <c r="AX35" s="45">
        <v>2372849</v>
      </c>
      <c r="AY35" s="45">
        <v>7693824</v>
      </c>
      <c r="AZ35" s="41" t="s">
        <v>106</v>
      </c>
    </row>
    <row r="36" spans="1:52" s="50" customFormat="1" ht="24.95" customHeight="1" x14ac:dyDescent="0.25">
      <c r="A36" s="41" t="s">
        <v>92</v>
      </c>
      <c r="B36" s="41" t="s">
        <v>93</v>
      </c>
      <c r="C36" s="41" t="s">
        <v>94</v>
      </c>
      <c r="D36" s="43">
        <v>35</v>
      </c>
      <c r="E36" s="44" t="s">
        <v>219</v>
      </c>
      <c r="F36" s="41" t="s">
        <v>96</v>
      </c>
      <c r="G36" s="41" t="s">
        <v>97</v>
      </c>
      <c r="H36" s="41" t="s">
        <v>98</v>
      </c>
      <c r="I36" s="45">
        <v>1945</v>
      </c>
      <c r="J36" s="45">
        <v>1945</v>
      </c>
      <c r="K36" s="41" t="s">
        <v>108</v>
      </c>
      <c r="L36" s="45">
        <v>3</v>
      </c>
      <c r="M36" s="45">
        <v>3</v>
      </c>
      <c r="N36" s="45">
        <v>1</v>
      </c>
      <c r="O36" s="45">
        <v>4</v>
      </c>
      <c r="P36" s="45">
        <v>4</v>
      </c>
      <c r="Q36" s="45">
        <v>15</v>
      </c>
      <c r="R36" s="46">
        <v>269.39999999999998</v>
      </c>
      <c r="S36" s="46">
        <v>159.4</v>
      </c>
      <c r="T36" s="46"/>
      <c r="U36" s="46"/>
      <c r="V36" s="46">
        <v>70</v>
      </c>
      <c r="W36" s="47">
        <v>41740</v>
      </c>
      <c r="X36" s="41" t="s">
        <v>100</v>
      </c>
      <c r="Y36" s="47"/>
      <c r="Z36" s="41" t="s">
        <v>101</v>
      </c>
      <c r="AA36" s="41" t="s">
        <v>101</v>
      </c>
      <c r="AB36" s="41" t="s">
        <v>101</v>
      </c>
      <c r="AC36" s="41" t="s">
        <v>101</v>
      </c>
      <c r="AD36" s="43" t="s">
        <v>220</v>
      </c>
      <c r="AE36" s="47">
        <v>39840</v>
      </c>
      <c r="AF36" s="46">
        <v>659</v>
      </c>
      <c r="AG36" s="48">
        <v>41780</v>
      </c>
      <c r="AH36" s="41" t="s">
        <v>221</v>
      </c>
      <c r="AI36" s="41" t="s">
        <v>104</v>
      </c>
      <c r="AJ36" s="41" t="s">
        <v>101</v>
      </c>
      <c r="AK36" s="47"/>
      <c r="AL36" s="41" t="s">
        <v>105</v>
      </c>
      <c r="AM36" s="47">
        <v>45291</v>
      </c>
      <c r="AN36" s="47"/>
      <c r="AO36" s="47">
        <v>46022</v>
      </c>
      <c r="AP36" s="41" t="s">
        <v>101</v>
      </c>
      <c r="AQ36" s="41" t="s">
        <v>111</v>
      </c>
      <c r="AR36" s="41" t="s">
        <v>219</v>
      </c>
      <c r="AS36" s="49">
        <v>43543.500659722369</v>
      </c>
      <c r="AT36" s="47"/>
      <c r="AU36" s="41" t="s">
        <v>101</v>
      </c>
      <c r="AV36" s="45">
        <v>2247652</v>
      </c>
      <c r="AW36" s="45">
        <v>2247669</v>
      </c>
      <c r="AX36" s="45">
        <v>2372849</v>
      </c>
      <c r="AY36" s="45">
        <v>7746633</v>
      </c>
      <c r="AZ36" s="41" t="s">
        <v>106</v>
      </c>
    </row>
    <row r="37" spans="1:52" s="50" customFormat="1" ht="24.95" customHeight="1" x14ac:dyDescent="0.25">
      <c r="A37" s="41" t="s">
        <v>92</v>
      </c>
      <c r="B37" s="41" t="s">
        <v>93</v>
      </c>
      <c r="C37" s="41" t="s">
        <v>94</v>
      </c>
      <c r="D37" s="43">
        <v>37</v>
      </c>
      <c r="E37" s="44" t="s">
        <v>222</v>
      </c>
      <c r="F37" s="41" t="s">
        <v>96</v>
      </c>
      <c r="G37" s="41" t="s">
        <v>97</v>
      </c>
      <c r="H37" s="41" t="s">
        <v>98</v>
      </c>
      <c r="I37" s="45">
        <v>1945</v>
      </c>
      <c r="J37" s="45">
        <v>1945</v>
      </c>
      <c r="K37" s="41" t="s">
        <v>147</v>
      </c>
      <c r="L37" s="45">
        <v>2</v>
      </c>
      <c r="M37" s="45">
        <v>2</v>
      </c>
      <c r="N37" s="45">
        <v>2</v>
      </c>
      <c r="O37" s="45">
        <v>6</v>
      </c>
      <c r="P37" s="45">
        <v>6</v>
      </c>
      <c r="Q37" s="45">
        <v>13</v>
      </c>
      <c r="R37" s="46">
        <v>261.89999999999998</v>
      </c>
      <c r="S37" s="46">
        <v>261.89999999999998</v>
      </c>
      <c r="T37" s="46"/>
      <c r="U37" s="46"/>
      <c r="V37" s="46"/>
      <c r="W37" s="47"/>
      <c r="X37" s="41" t="s">
        <v>100</v>
      </c>
      <c r="Y37" s="47"/>
      <c r="Z37" s="41" t="s">
        <v>101</v>
      </c>
      <c r="AA37" s="41" t="s">
        <v>101</v>
      </c>
      <c r="AB37" s="41" t="s">
        <v>101</v>
      </c>
      <c r="AC37" s="41" t="s">
        <v>101</v>
      </c>
      <c r="AD37" s="43" t="s">
        <v>223</v>
      </c>
      <c r="AE37" s="47">
        <v>41880</v>
      </c>
      <c r="AF37" s="46">
        <v>1552</v>
      </c>
      <c r="AG37" s="48">
        <v>41800</v>
      </c>
      <c r="AH37" s="41" t="s">
        <v>224</v>
      </c>
      <c r="AI37" s="41" t="s">
        <v>104</v>
      </c>
      <c r="AJ37" s="41" t="s">
        <v>101</v>
      </c>
      <c r="AK37" s="47"/>
      <c r="AL37" s="41" t="s">
        <v>105</v>
      </c>
      <c r="AM37" s="47">
        <v>45291</v>
      </c>
      <c r="AN37" s="47"/>
      <c r="AO37" s="47">
        <v>46022</v>
      </c>
      <c r="AP37" s="41" t="s">
        <v>101</v>
      </c>
      <c r="AQ37" s="41" t="s">
        <v>111</v>
      </c>
      <c r="AR37" s="41" t="s">
        <v>222</v>
      </c>
      <c r="AS37" s="49">
        <v>43543.500659722369</v>
      </c>
      <c r="AT37" s="47"/>
      <c r="AU37" s="41" t="s">
        <v>101</v>
      </c>
      <c r="AV37" s="45">
        <v>2247652</v>
      </c>
      <c r="AW37" s="45">
        <v>2247669</v>
      </c>
      <c r="AX37" s="45">
        <v>2372849</v>
      </c>
      <c r="AY37" s="45">
        <v>7714109</v>
      </c>
      <c r="AZ37" s="41" t="s">
        <v>106</v>
      </c>
    </row>
    <row r="38" spans="1:52" s="50" customFormat="1" ht="24.95" customHeight="1" x14ac:dyDescent="0.25">
      <c r="A38" s="41" t="s">
        <v>92</v>
      </c>
      <c r="B38" s="41" t="s">
        <v>93</v>
      </c>
      <c r="C38" s="41" t="s">
        <v>94</v>
      </c>
      <c r="D38" s="43">
        <v>38</v>
      </c>
      <c r="E38" s="44" t="s">
        <v>225</v>
      </c>
      <c r="F38" s="41" t="s">
        <v>96</v>
      </c>
      <c r="G38" s="41" t="s">
        <v>97</v>
      </c>
      <c r="H38" s="41" t="s">
        <v>98</v>
      </c>
      <c r="I38" s="45">
        <v>1945</v>
      </c>
      <c r="J38" s="45">
        <v>1945</v>
      </c>
      <c r="K38" s="41" t="s">
        <v>108</v>
      </c>
      <c r="L38" s="45">
        <v>1</v>
      </c>
      <c r="M38" s="45">
        <v>1</v>
      </c>
      <c r="N38" s="45">
        <v>1</v>
      </c>
      <c r="O38" s="45">
        <v>3</v>
      </c>
      <c r="P38" s="45">
        <v>3</v>
      </c>
      <c r="Q38" s="45">
        <v>10</v>
      </c>
      <c r="R38" s="46">
        <v>79.2</v>
      </c>
      <c r="S38" s="46">
        <v>79.2</v>
      </c>
      <c r="T38" s="46"/>
      <c r="U38" s="46"/>
      <c r="V38" s="46"/>
      <c r="W38" s="47"/>
      <c r="X38" s="41" t="s">
        <v>100</v>
      </c>
      <c r="Y38" s="47"/>
      <c r="Z38" s="41" t="s">
        <v>101</v>
      </c>
      <c r="AA38" s="41" t="s">
        <v>101</v>
      </c>
      <c r="AB38" s="41" t="s">
        <v>101</v>
      </c>
      <c r="AC38" s="41" t="s">
        <v>101</v>
      </c>
      <c r="AD38" s="43" t="s">
        <v>226</v>
      </c>
      <c r="AE38" s="47">
        <v>41880</v>
      </c>
      <c r="AF38" s="46">
        <v>1684</v>
      </c>
      <c r="AG38" s="48">
        <v>41800</v>
      </c>
      <c r="AH38" s="41" t="s">
        <v>227</v>
      </c>
      <c r="AI38" s="41" t="s">
        <v>104</v>
      </c>
      <c r="AJ38" s="41" t="s">
        <v>101</v>
      </c>
      <c r="AK38" s="47"/>
      <c r="AL38" s="41" t="s">
        <v>105</v>
      </c>
      <c r="AM38" s="47">
        <v>45291</v>
      </c>
      <c r="AN38" s="47"/>
      <c r="AO38" s="47">
        <v>46022</v>
      </c>
      <c r="AP38" s="41" t="s">
        <v>101</v>
      </c>
      <c r="AQ38" s="41" t="s">
        <v>111</v>
      </c>
      <c r="AR38" s="41" t="s">
        <v>225</v>
      </c>
      <c r="AS38" s="49">
        <v>43543.500659722369</v>
      </c>
      <c r="AT38" s="47"/>
      <c r="AU38" s="41" t="s">
        <v>101</v>
      </c>
      <c r="AV38" s="45">
        <v>2247652</v>
      </c>
      <c r="AW38" s="45">
        <v>2247669</v>
      </c>
      <c r="AX38" s="45">
        <v>2372849</v>
      </c>
      <c r="AY38" s="45">
        <v>7852769</v>
      </c>
      <c r="AZ38" s="41" t="s">
        <v>106</v>
      </c>
    </row>
    <row r="39" spans="1:52" s="50" customFormat="1" ht="24.95" customHeight="1" x14ac:dyDescent="0.25">
      <c r="A39" s="41" t="s">
        <v>92</v>
      </c>
      <c r="B39" s="41" t="s">
        <v>93</v>
      </c>
      <c r="C39" s="41" t="s">
        <v>94</v>
      </c>
      <c r="D39" s="43">
        <v>39</v>
      </c>
      <c r="E39" s="44" t="s">
        <v>228</v>
      </c>
      <c r="F39" s="41" t="s">
        <v>96</v>
      </c>
      <c r="G39" s="41" t="s">
        <v>97</v>
      </c>
      <c r="H39" s="41" t="s">
        <v>98</v>
      </c>
      <c r="I39" s="45">
        <v>1945</v>
      </c>
      <c r="J39" s="45">
        <v>1945</v>
      </c>
      <c r="K39" s="41" t="s">
        <v>108</v>
      </c>
      <c r="L39" s="45">
        <v>1</v>
      </c>
      <c r="M39" s="45">
        <v>1</v>
      </c>
      <c r="N39" s="45">
        <v>1</v>
      </c>
      <c r="O39" s="45">
        <v>2</v>
      </c>
      <c r="P39" s="45">
        <v>2</v>
      </c>
      <c r="Q39" s="45">
        <v>5</v>
      </c>
      <c r="R39" s="46">
        <v>101.5</v>
      </c>
      <c r="S39" s="46">
        <v>101.5</v>
      </c>
      <c r="T39" s="46"/>
      <c r="U39" s="46"/>
      <c r="V39" s="46"/>
      <c r="W39" s="47"/>
      <c r="X39" s="41" t="s">
        <v>100</v>
      </c>
      <c r="Y39" s="47"/>
      <c r="Z39" s="41" t="s">
        <v>101</v>
      </c>
      <c r="AA39" s="41" t="s">
        <v>101</v>
      </c>
      <c r="AB39" s="41" t="s">
        <v>101</v>
      </c>
      <c r="AC39" s="41" t="s">
        <v>101</v>
      </c>
      <c r="AD39" s="43" t="s">
        <v>229</v>
      </c>
      <c r="AE39" s="47">
        <v>41880</v>
      </c>
      <c r="AF39" s="46">
        <v>1528</v>
      </c>
      <c r="AG39" s="48">
        <v>41800</v>
      </c>
      <c r="AH39" s="41" t="s">
        <v>230</v>
      </c>
      <c r="AI39" s="41" t="s">
        <v>104</v>
      </c>
      <c r="AJ39" s="41" t="s">
        <v>101</v>
      </c>
      <c r="AK39" s="47"/>
      <c r="AL39" s="41" t="s">
        <v>105</v>
      </c>
      <c r="AM39" s="47">
        <v>45291</v>
      </c>
      <c r="AN39" s="47"/>
      <c r="AO39" s="47">
        <v>46022</v>
      </c>
      <c r="AP39" s="41" t="s">
        <v>101</v>
      </c>
      <c r="AQ39" s="41" t="s">
        <v>111</v>
      </c>
      <c r="AR39" s="41" t="s">
        <v>228</v>
      </c>
      <c r="AS39" s="49">
        <v>43543.500659722369</v>
      </c>
      <c r="AT39" s="47"/>
      <c r="AU39" s="41" t="s">
        <v>101</v>
      </c>
      <c r="AV39" s="45">
        <v>2247652</v>
      </c>
      <c r="AW39" s="45">
        <v>2247669</v>
      </c>
      <c r="AX39" s="45">
        <v>2372849</v>
      </c>
      <c r="AY39" s="45">
        <v>8243289</v>
      </c>
      <c r="AZ39" s="41" t="s">
        <v>106</v>
      </c>
    </row>
    <row r="40" spans="1:52" s="50" customFormat="1" ht="24.95" customHeight="1" x14ac:dyDescent="0.25">
      <c r="A40" s="41" t="s">
        <v>92</v>
      </c>
      <c r="B40" s="41" t="s">
        <v>93</v>
      </c>
      <c r="C40" s="41" t="s">
        <v>94</v>
      </c>
      <c r="D40" s="43">
        <v>40</v>
      </c>
      <c r="E40" s="44" t="s">
        <v>231</v>
      </c>
      <c r="F40" s="41" t="s">
        <v>96</v>
      </c>
      <c r="G40" s="41" t="s">
        <v>97</v>
      </c>
      <c r="H40" s="41" t="s">
        <v>98</v>
      </c>
      <c r="I40" s="45">
        <v>1945</v>
      </c>
      <c r="J40" s="45">
        <v>1945</v>
      </c>
      <c r="K40" s="41" t="s">
        <v>99</v>
      </c>
      <c r="L40" s="45">
        <v>2</v>
      </c>
      <c r="M40" s="45">
        <v>2</v>
      </c>
      <c r="N40" s="45">
        <v>1</v>
      </c>
      <c r="O40" s="45">
        <v>15</v>
      </c>
      <c r="P40" s="45">
        <v>15</v>
      </c>
      <c r="Q40" s="45">
        <v>27</v>
      </c>
      <c r="R40" s="46">
        <v>590.9</v>
      </c>
      <c r="S40" s="46">
        <v>455</v>
      </c>
      <c r="T40" s="46"/>
      <c r="U40" s="46"/>
      <c r="V40" s="46"/>
      <c r="W40" s="47"/>
      <c r="X40" s="41" t="s">
        <v>100</v>
      </c>
      <c r="Y40" s="47"/>
      <c r="Z40" s="41" t="s">
        <v>101</v>
      </c>
      <c r="AA40" s="41" t="s">
        <v>101</v>
      </c>
      <c r="AB40" s="41" t="s">
        <v>101</v>
      </c>
      <c r="AC40" s="41" t="s">
        <v>101</v>
      </c>
      <c r="AD40" s="43" t="s">
        <v>232</v>
      </c>
      <c r="AE40" s="47">
        <v>41880</v>
      </c>
      <c r="AF40" s="46">
        <v>1130</v>
      </c>
      <c r="AG40" s="48">
        <v>41800</v>
      </c>
      <c r="AH40" s="41" t="s">
        <v>233</v>
      </c>
      <c r="AI40" s="41" t="s">
        <v>104</v>
      </c>
      <c r="AJ40" s="41" t="s">
        <v>101</v>
      </c>
      <c r="AK40" s="47"/>
      <c r="AL40" s="41" t="s">
        <v>105</v>
      </c>
      <c r="AM40" s="47">
        <v>45291</v>
      </c>
      <c r="AN40" s="47"/>
      <c r="AO40" s="47">
        <v>44926</v>
      </c>
      <c r="AP40" s="41" t="s">
        <v>101</v>
      </c>
      <c r="AQ40" s="41" t="s">
        <v>101</v>
      </c>
      <c r="AR40" s="41" t="s">
        <v>231</v>
      </c>
      <c r="AS40" s="49">
        <v>43543.500659722369</v>
      </c>
      <c r="AT40" s="47"/>
      <c r="AU40" s="41" t="s">
        <v>101</v>
      </c>
      <c r="AV40" s="45">
        <v>2247652</v>
      </c>
      <c r="AW40" s="45">
        <v>2247669</v>
      </c>
      <c r="AX40" s="45">
        <v>2372849</v>
      </c>
      <c r="AY40" s="45">
        <v>8066107</v>
      </c>
      <c r="AZ40" s="41" t="s">
        <v>106</v>
      </c>
    </row>
    <row r="41" spans="1:52" s="50" customFormat="1" ht="24.95" customHeight="1" x14ac:dyDescent="0.25">
      <c r="A41" s="41" t="s">
        <v>92</v>
      </c>
      <c r="B41" s="41" t="s">
        <v>93</v>
      </c>
      <c r="C41" s="41" t="s">
        <v>94</v>
      </c>
      <c r="D41" s="43">
        <v>41</v>
      </c>
      <c r="E41" s="44" t="s">
        <v>234</v>
      </c>
      <c r="F41" s="41" t="s">
        <v>96</v>
      </c>
      <c r="G41" s="41" t="s">
        <v>97</v>
      </c>
      <c r="H41" s="41" t="s">
        <v>98</v>
      </c>
      <c r="I41" s="45">
        <v>1959</v>
      </c>
      <c r="J41" s="45">
        <v>1959</v>
      </c>
      <c r="K41" s="41" t="s">
        <v>108</v>
      </c>
      <c r="L41" s="45">
        <v>2</v>
      </c>
      <c r="M41" s="45">
        <v>2</v>
      </c>
      <c r="N41" s="45">
        <v>1</v>
      </c>
      <c r="O41" s="45">
        <v>8</v>
      </c>
      <c r="P41" s="45">
        <v>8</v>
      </c>
      <c r="Q41" s="45">
        <v>25</v>
      </c>
      <c r="R41" s="46">
        <v>299.10000000000002</v>
      </c>
      <c r="S41" s="46">
        <v>277.10000000000002</v>
      </c>
      <c r="T41" s="46"/>
      <c r="U41" s="46"/>
      <c r="V41" s="46"/>
      <c r="W41" s="47"/>
      <c r="X41" s="41" t="s">
        <v>100</v>
      </c>
      <c r="Y41" s="41" t="s">
        <v>101</v>
      </c>
      <c r="Z41" s="41" t="s">
        <v>101</v>
      </c>
      <c r="AA41" s="41" t="s">
        <v>101</v>
      </c>
      <c r="AB41" s="41" t="s">
        <v>101</v>
      </c>
      <c r="AC41" s="41" t="s">
        <v>101</v>
      </c>
      <c r="AD41" s="43" t="s">
        <v>235</v>
      </c>
      <c r="AE41" s="47">
        <v>40612</v>
      </c>
      <c r="AF41" s="46">
        <v>2275</v>
      </c>
      <c r="AG41" s="48">
        <v>41809</v>
      </c>
      <c r="AH41" s="41" t="s">
        <v>236</v>
      </c>
      <c r="AI41" s="41" t="s">
        <v>104</v>
      </c>
      <c r="AJ41" s="41" t="s">
        <v>101</v>
      </c>
      <c r="AK41" s="41" t="s">
        <v>101</v>
      </c>
      <c r="AL41" s="41" t="s">
        <v>105</v>
      </c>
      <c r="AM41" s="47">
        <v>45291</v>
      </c>
      <c r="AN41" s="47"/>
      <c r="AO41" s="47">
        <v>44561</v>
      </c>
      <c r="AP41" s="41" t="s">
        <v>101</v>
      </c>
      <c r="AQ41" s="41" t="s">
        <v>116</v>
      </c>
      <c r="AR41" s="41" t="s">
        <v>234</v>
      </c>
      <c r="AS41" s="49">
        <v>43543.500659722369</v>
      </c>
      <c r="AT41" s="47"/>
      <c r="AU41" s="41" t="s">
        <v>101</v>
      </c>
      <c r="AV41" s="45">
        <v>2247652</v>
      </c>
      <c r="AW41" s="45">
        <v>2247669</v>
      </c>
      <c r="AX41" s="45">
        <v>2372849</v>
      </c>
      <c r="AY41" s="45">
        <v>8223049</v>
      </c>
      <c r="AZ41" s="41" t="s">
        <v>106</v>
      </c>
    </row>
    <row r="42" spans="1:52" s="50" customFormat="1" ht="24.95" customHeight="1" x14ac:dyDescent="0.25">
      <c r="A42" s="41" t="s">
        <v>92</v>
      </c>
      <c r="B42" s="41" t="s">
        <v>93</v>
      </c>
      <c r="C42" s="41" t="s">
        <v>94</v>
      </c>
      <c r="D42" s="43">
        <v>42</v>
      </c>
      <c r="E42" s="44" t="s">
        <v>237</v>
      </c>
      <c r="F42" s="41" t="s">
        <v>96</v>
      </c>
      <c r="G42" s="41" t="s">
        <v>97</v>
      </c>
      <c r="H42" s="41" t="s">
        <v>98</v>
      </c>
      <c r="I42" s="45">
        <v>1945</v>
      </c>
      <c r="J42" s="45">
        <v>1945</v>
      </c>
      <c r="K42" s="41" t="s">
        <v>238</v>
      </c>
      <c r="L42" s="45">
        <v>3</v>
      </c>
      <c r="M42" s="45">
        <v>3</v>
      </c>
      <c r="N42" s="45">
        <v>2</v>
      </c>
      <c r="O42" s="45">
        <v>19</v>
      </c>
      <c r="P42" s="45">
        <v>19</v>
      </c>
      <c r="Q42" s="45">
        <v>46</v>
      </c>
      <c r="R42" s="46">
        <v>701.6</v>
      </c>
      <c r="S42" s="46">
        <v>701.6</v>
      </c>
      <c r="T42" s="46"/>
      <c r="U42" s="46"/>
      <c r="V42" s="46">
        <v>70</v>
      </c>
      <c r="W42" s="47">
        <v>41789</v>
      </c>
      <c r="X42" s="41" t="s">
        <v>100</v>
      </c>
      <c r="Y42" s="41" t="s">
        <v>101</v>
      </c>
      <c r="Z42" s="41" t="s">
        <v>101</v>
      </c>
      <c r="AA42" s="41" t="s">
        <v>101</v>
      </c>
      <c r="AB42" s="41" t="s">
        <v>101</v>
      </c>
      <c r="AC42" s="41" t="s">
        <v>101</v>
      </c>
      <c r="AD42" s="43" t="s">
        <v>239</v>
      </c>
      <c r="AE42" s="47">
        <v>40617</v>
      </c>
      <c r="AF42" s="46">
        <v>1350</v>
      </c>
      <c r="AG42" s="48">
        <v>41809</v>
      </c>
      <c r="AH42" s="41" t="s">
        <v>240</v>
      </c>
      <c r="AI42" s="41" t="s">
        <v>104</v>
      </c>
      <c r="AJ42" s="41" t="s">
        <v>101</v>
      </c>
      <c r="AK42" s="47"/>
      <c r="AL42" s="41" t="s">
        <v>105</v>
      </c>
      <c r="AM42" s="47">
        <v>45291</v>
      </c>
      <c r="AN42" s="47"/>
      <c r="AO42" s="47">
        <v>45291</v>
      </c>
      <c r="AP42" s="41" t="s">
        <v>101</v>
      </c>
      <c r="AQ42" s="41" t="s">
        <v>101</v>
      </c>
      <c r="AR42" s="41" t="s">
        <v>237</v>
      </c>
      <c r="AS42" s="49">
        <v>43543.500659722369</v>
      </c>
      <c r="AT42" s="47"/>
      <c r="AU42" s="41" t="s">
        <v>101</v>
      </c>
      <c r="AV42" s="45">
        <v>2247652</v>
      </c>
      <c r="AW42" s="45">
        <v>2247669</v>
      </c>
      <c r="AX42" s="45">
        <v>2372849</v>
      </c>
      <c r="AY42" s="45">
        <v>8065284</v>
      </c>
      <c r="AZ42" s="41" t="s">
        <v>106</v>
      </c>
    </row>
    <row r="43" spans="1:52" s="50" customFormat="1" ht="24.95" customHeight="1" x14ac:dyDescent="0.25">
      <c r="A43" s="41" t="s">
        <v>92</v>
      </c>
      <c r="B43" s="41" t="s">
        <v>93</v>
      </c>
      <c r="C43" s="41" t="s">
        <v>94</v>
      </c>
      <c r="D43" s="43">
        <v>43</v>
      </c>
      <c r="E43" s="44" t="s">
        <v>241</v>
      </c>
      <c r="F43" s="41" t="s">
        <v>96</v>
      </c>
      <c r="G43" s="41" t="s">
        <v>97</v>
      </c>
      <c r="H43" s="41" t="s">
        <v>98</v>
      </c>
      <c r="I43" s="45">
        <v>1945</v>
      </c>
      <c r="J43" s="45">
        <v>1945</v>
      </c>
      <c r="K43" s="41" t="s">
        <v>242</v>
      </c>
      <c r="L43" s="45">
        <v>3</v>
      </c>
      <c r="M43" s="45">
        <v>3</v>
      </c>
      <c r="N43" s="45">
        <v>2</v>
      </c>
      <c r="O43" s="45">
        <v>18</v>
      </c>
      <c r="P43" s="45">
        <v>18</v>
      </c>
      <c r="Q43" s="45">
        <v>43</v>
      </c>
      <c r="R43" s="46">
        <v>714.8</v>
      </c>
      <c r="S43" s="46">
        <v>714.8</v>
      </c>
      <c r="T43" s="46"/>
      <c r="U43" s="46"/>
      <c r="V43" s="46"/>
      <c r="W43" s="47"/>
      <c r="X43" s="41" t="s">
        <v>100</v>
      </c>
      <c r="Y43" s="41" t="s">
        <v>101</v>
      </c>
      <c r="Z43" s="41" t="s">
        <v>101</v>
      </c>
      <c r="AA43" s="41" t="s">
        <v>101</v>
      </c>
      <c r="AB43" s="41" t="s">
        <v>101</v>
      </c>
      <c r="AC43" s="41" t="s">
        <v>101</v>
      </c>
      <c r="AD43" s="43" t="s">
        <v>243</v>
      </c>
      <c r="AE43" s="47">
        <v>41878</v>
      </c>
      <c r="AF43" s="46">
        <v>781</v>
      </c>
      <c r="AG43" s="48">
        <v>41809</v>
      </c>
      <c r="AH43" s="41" t="s">
        <v>244</v>
      </c>
      <c r="AI43" s="41" t="s">
        <v>104</v>
      </c>
      <c r="AJ43" s="41" t="s">
        <v>101</v>
      </c>
      <c r="AK43" s="47"/>
      <c r="AL43" s="41" t="s">
        <v>105</v>
      </c>
      <c r="AM43" s="47">
        <v>45291</v>
      </c>
      <c r="AN43" s="47"/>
      <c r="AO43" s="47">
        <v>46022</v>
      </c>
      <c r="AP43" s="41" t="s">
        <v>101</v>
      </c>
      <c r="AQ43" s="41" t="s">
        <v>111</v>
      </c>
      <c r="AR43" s="41" t="s">
        <v>241</v>
      </c>
      <c r="AS43" s="49">
        <v>43543.500659722369</v>
      </c>
      <c r="AT43" s="47"/>
      <c r="AU43" s="41" t="s">
        <v>101</v>
      </c>
      <c r="AV43" s="45">
        <v>2247652</v>
      </c>
      <c r="AW43" s="45">
        <v>2247669</v>
      </c>
      <c r="AX43" s="45">
        <v>2372849</v>
      </c>
      <c r="AY43" s="45">
        <v>8065296</v>
      </c>
      <c r="AZ43" s="41" t="s">
        <v>106</v>
      </c>
    </row>
    <row r="44" spans="1:52" s="50" customFormat="1" ht="24.95" customHeight="1" x14ac:dyDescent="0.25">
      <c r="A44" s="41" t="s">
        <v>92</v>
      </c>
      <c r="B44" s="41" t="s">
        <v>93</v>
      </c>
      <c r="C44" s="41" t="s">
        <v>94</v>
      </c>
      <c r="D44" s="43">
        <v>44</v>
      </c>
      <c r="E44" s="44" t="s">
        <v>245</v>
      </c>
      <c r="F44" s="41" t="s">
        <v>96</v>
      </c>
      <c r="G44" s="41" t="s">
        <v>97</v>
      </c>
      <c r="H44" s="41" t="s">
        <v>98</v>
      </c>
      <c r="I44" s="45">
        <v>1954</v>
      </c>
      <c r="J44" s="45">
        <v>1954</v>
      </c>
      <c r="K44" s="41" t="s">
        <v>246</v>
      </c>
      <c r="L44" s="45">
        <v>1</v>
      </c>
      <c r="M44" s="45">
        <v>1</v>
      </c>
      <c r="N44" s="45">
        <v>2</v>
      </c>
      <c r="O44" s="45">
        <v>3</v>
      </c>
      <c r="P44" s="45">
        <v>3</v>
      </c>
      <c r="Q44" s="45">
        <v>4</v>
      </c>
      <c r="R44" s="46">
        <v>80</v>
      </c>
      <c r="S44" s="46">
        <v>80</v>
      </c>
      <c r="T44" s="46"/>
      <c r="U44" s="46"/>
      <c r="V44" s="46">
        <v>70</v>
      </c>
      <c r="W44" s="47">
        <v>41789</v>
      </c>
      <c r="X44" s="41" t="s">
        <v>100</v>
      </c>
      <c r="Y44" s="41" t="s">
        <v>101</v>
      </c>
      <c r="Z44" s="41" t="s">
        <v>101</v>
      </c>
      <c r="AA44" s="41" t="s">
        <v>101</v>
      </c>
      <c r="AB44" s="41" t="s">
        <v>101</v>
      </c>
      <c r="AC44" s="41" t="s">
        <v>101</v>
      </c>
      <c r="AD44" s="43" t="s">
        <v>247</v>
      </c>
      <c r="AE44" s="47">
        <v>41722</v>
      </c>
      <c r="AF44" s="46">
        <v>2914</v>
      </c>
      <c r="AG44" s="48">
        <v>41809</v>
      </c>
      <c r="AH44" s="41" t="s">
        <v>248</v>
      </c>
      <c r="AI44" s="41" t="s">
        <v>104</v>
      </c>
      <c r="AJ44" s="41" t="s">
        <v>101</v>
      </c>
      <c r="AK44" s="47"/>
      <c r="AL44" s="41" t="s">
        <v>105</v>
      </c>
      <c r="AM44" s="47">
        <v>45291</v>
      </c>
      <c r="AN44" s="47"/>
      <c r="AO44" s="47">
        <v>46022</v>
      </c>
      <c r="AP44" s="41" t="s">
        <v>101</v>
      </c>
      <c r="AQ44" s="41" t="s">
        <v>111</v>
      </c>
      <c r="AR44" s="41" t="s">
        <v>245</v>
      </c>
      <c r="AS44" s="49">
        <v>43543.500659722369</v>
      </c>
      <c r="AT44" s="47"/>
      <c r="AU44" s="41" t="s">
        <v>101</v>
      </c>
      <c r="AV44" s="45">
        <v>2247652</v>
      </c>
      <c r="AW44" s="45">
        <v>2247669</v>
      </c>
      <c r="AX44" s="45">
        <v>2372849</v>
      </c>
      <c r="AY44" s="45">
        <v>7751135</v>
      </c>
      <c r="AZ44" s="41" t="s">
        <v>106</v>
      </c>
    </row>
    <row r="45" spans="1:52" s="50" customFormat="1" ht="24.95" customHeight="1" x14ac:dyDescent="0.25">
      <c r="A45" s="41" t="s">
        <v>92</v>
      </c>
      <c r="B45" s="41" t="s">
        <v>93</v>
      </c>
      <c r="C45" s="41" t="s">
        <v>94</v>
      </c>
      <c r="D45" s="43">
        <v>45</v>
      </c>
      <c r="E45" s="44" t="s">
        <v>249</v>
      </c>
      <c r="F45" s="41" t="s">
        <v>96</v>
      </c>
      <c r="G45" s="41" t="s">
        <v>97</v>
      </c>
      <c r="H45" s="41" t="s">
        <v>98</v>
      </c>
      <c r="I45" s="45">
        <v>1945</v>
      </c>
      <c r="J45" s="45">
        <v>1945</v>
      </c>
      <c r="K45" s="41" t="s">
        <v>108</v>
      </c>
      <c r="L45" s="45">
        <v>3</v>
      </c>
      <c r="M45" s="45">
        <v>3</v>
      </c>
      <c r="N45" s="45">
        <v>1</v>
      </c>
      <c r="O45" s="45">
        <v>6</v>
      </c>
      <c r="P45" s="45">
        <v>6</v>
      </c>
      <c r="Q45" s="45">
        <v>22</v>
      </c>
      <c r="R45" s="46">
        <v>243.7</v>
      </c>
      <c r="S45" s="46">
        <v>243.7</v>
      </c>
      <c r="T45" s="46"/>
      <c r="U45" s="46"/>
      <c r="V45" s="46"/>
      <c r="W45" s="47"/>
      <c r="X45" s="41" t="s">
        <v>100</v>
      </c>
      <c r="Y45" s="47"/>
      <c r="Z45" s="41" t="s">
        <v>101</v>
      </c>
      <c r="AA45" s="41" t="s">
        <v>101</v>
      </c>
      <c r="AB45" s="41" t="s">
        <v>101</v>
      </c>
      <c r="AC45" s="41" t="s">
        <v>101</v>
      </c>
      <c r="AD45" s="43" t="s">
        <v>250</v>
      </c>
      <c r="AE45" s="47">
        <v>41764</v>
      </c>
      <c r="AF45" s="46">
        <v>613</v>
      </c>
      <c r="AG45" s="48">
        <v>41809</v>
      </c>
      <c r="AH45" s="41" t="s">
        <v>251</v>
      </c>
      <c r="AI45" s="41" t="s">
        <v>104</v>
      </c>
      <c r="AJ45" s="41" t="s">
        <v>101</v>
      </c>
      <c r="AK45" s="47"/>
      <c r="AL45" s="41" t="s">
        <v>105</v>
      </c>
      <c r="AM45" s="47">
        <v>45291</v>
      </c>
      <c r="AN45" s="47"/>
      <c r="AO45" s="47">
        <v>46022</v>
      </c>
      <c r="AP45" s="41" t="s">
        <v>101</v>
      </c>
      <c r="AQ45" s="41" t="s">
        <v>111</v>
      </c>
      <c r="AR45" s="41" t="s">
        <v>249</v>
      </c>
      <c r="AS45" s="49">
        <v>43543.500659722369</v>
      </c>
      <c r="AT45" s="47"/>
      <c r="AU45" s="41" t="s">
        <v>101</v>
      </c>
      <c r="AV45" s="45">
        <v>2247652</v>
      </c>
      <c r="AW45" s="45">
        <v>2247669</v>
      </c>
      <c r="AX45" s="45">
        <v>2372849</v>
      </c>
      <c r="AY45" s="45">
        <v>8223266</v>
      </c>
      <c r="AZ45" s="41" t="s">
        <v>106</v>
      </c>
    </row>
    <row r="46" spans="1:52" s="50" customFormat="1" ht="24.95" customHeight="1" x14ac:dyDescent="0.25">
      <c r="A46" s="41" t="s">
        <v>92</v>
      </c>
      <c r="B46" s="41" t="s">
        <v>93</v>
      </c>
      <c r="C46" s="41" t="s">
        <v>94</v>
      </c>
      <c r="D46" s="43">
        <v>46</v>
      </c>
      <c r="E46" s="44" t="s">
        <v>252</v>
      </c>
      <c r="F46" s="41" t="s">
        <v>96</v>
      </c>
      <c r="G46" s="41" t="s">
        <v>97</v>
      </c>
      <c r="H46" s="41" t="s">
        <v>98</v>
      </c>
      <c r="I46" s="45">
        <v>1945</v>
      </c>
      <c r="J46" s="45">
        <v>1945</v>
      </c>
      <c r="K46" s="41" t="s">
        <v>108</v>
      </c>
      <c r="L46" s="45">
        <v>1</v>
      </c>
      <c r="M46" s="45">
        <v>1</v>
      </c>
      <c r="N46" s="45">
        <v>1</v>
      </c>
      <c r="O46" s="45">
        <v>7</v>
      </c>
      <c r="P46" s="45">
        <v>5</v>
      </c>
      <c r="Q46" s="45">
        <v>13</v>
      </c>
      <c r="R46" s="46">
        <v>328.5</v>
      </c>
      <c r="S46" s="46">
        <v>328.5</v>
      </c>
      <c r="T46" s="46"/>
      <c r="U46" s="46"/>
      <c r="V46" s="46"/>
      <c r="W46" s="47"/>
      <c r="X46" s="41" t="s">
        <v>100</v>
      </c>
      <c r="Y46" s="41" t="s">
        <v>101</v>
      </c>
      <c r="Z46" s="41" t="s">
        <v>101</v>
      </c>
      <c r="AA46" s="41" t="s">
        <v>101</v>
      </c>
      <c r="AB46" s="41" t="s">
        <v>101</v>
      </c>
      <c r="AC46" s="41" t="s">
        <v>101</v>
      </c>
      <c r="AD46" s="43" t="s">
        <v>253</v>
      </c>
      <c r="AE46" s="47">
        <v>39877</v>
      </c>
      <c r="AF46" s="46">
        <v>1226</v>
      </c>
      <c r="AG46" s="48">
        <v>41813</v>
      </c>
      <c r="AH46" s="41" t="s">
        <v>254</v>
      </c>
      <c r="AI46" s="41" t="s">
        <v>104</v>
      </c>
      <c r="AJ46" s="41" t="s">
        <v>101</v>
      </c>
      <c r="AK46" s="47"/>
      <c r="AL46" s="41" t="s">
        <v>105</v>
      </c>
      <c r="AM46" s="47">
        <v>45291</v>
      </c>
      <c r="AN46" s="47"/>
      <c r="AO46" s="47">
        <v>46022</v>
      </c>
      <c r="AP46" s="41" t="s">
        <v>101</v>
      </c>
      <c r="AQ46" s="41" t="s">
        <v>111</v>
      </c>
      <c r="AR46" s="41" t="s">
        <v>252</v>
      </c>
      <c r="AS46" s="49">
        <v>43543.500659722369</v>
      </c>
      <c r="AT46" s="47"/>
      <c r="AU46" s="41" t="s">
        <v>101</v>
      </c>
      <c r="AV46" s="45">
        <v>2247652</v>
      </c>
      <c r="AW46" s="45">
        <v>2247669</v>
      </c>
      <c r="AX46" s="45">
        <v>2372849</v>
      </c>
      <c r="AY46" s="45">
        <v>9103024</v>
      </c>
      <c r="AZ46" s="41" t="s">
        <v>106</v>
      </c>
    </row>
    <row r="47" spans="1:52" s="50" customFormat="1" ht="24.95" customHeight="1" x14ac:dyDescent="0.25">
      <c r="A47" s="41" t="s">
        <v>92</v>
      </c>
      <c r="B47" s="41" t="s">
        <v>93</v>
      </c>
      <c r="C47" s="41" t="s">
        <v>94</v>
      </c>
      <c r="D47" s="43">
        <v>47</v>
      </c>
      <c r="E47" s="44" t="s">
        <v>255</v>
      </c>
      <c r="F47" s="41" t="s">
        <v>96</v>
      </c>
      <c r="G47" s="41" t="s">
        <v>97</v>
      </c>
      <c r="H47" s="41" t="s">
        <v>98</v>
      </c>
      <c r="I47" s="45">
        <v>1945</v>
      </c>
      <c r="J47" s="45">
        <v>1945</v>
      </c>
      <c r="K47" s="41" t="s">
        <v>108</v>
      </c>
      <c r="L47" s="45">
        <v>1</v>
      </c>
      <c r="M47" s="45">
        <v>1</v>
      </c>
      <c r="N47" s="45">
        <v>2</v>
      </c>
      <c r="O47" s="45">
        <v>3</v>
      </c>
      <c r="P47" s="45">
        <v>2</v>
      </c>
      <c r="Q47" s="45">
        <v>6</v>
      </c>
      <c r="R47" s="46">
        <v>148.19999999999999</v>
      </c>
      <c r="S47" s="46">
        <v>148.19999999999999</v>
      </c>
      <c r="T47" s="46"/>
      <c r="U47" s="46"/>
      <c r="V47" s="46"/>
      <c r="W47" s="47"/>
      <c r="X47" s="41" t="s">
        <v>100</v>
      </c>
      <c r="Y47" s="41" t="s">
        <v>101</v>
      </c>
      <c r="Z47" s="41" t="s">
        <v>101</v>
      </c>
      <c r="AA47" s="41" t="s">
        <v>101</v>
      </c>
      <c r="AB47" s="41" t="s">
        <v>101</v>
      </c>
      <c r="AC47" s="41" t="s">
        <v>101</v>
      </c>
      <c r="AD47" s="43" t="s">
        <v>256</v>
      </c>
      <c r="AE47" s="47">
        <v>41558</v>
      </c>
      <c r="AF47" s="46">
        <v>1276</v>
      </c>
      <c r="AG47" s="48">
        <v>41813</v>
      </c>
      <c r="AH47" s="41" t="s">
        <v>257</v>
      </c>
      <c r="AI47" s="41" t="s">
        <v>104</v>
      </c>
      <c r="AJ47" s="41" t="s">
        <v>101</v>
      </c>
      <c r="AK47" s="47"/>
      <c r="AL47" s="41" t="s">
        <v>105</v>
      </c>
      <c r="AM47" s="47">
        <v>45291</v>
      </c>
      <c r="AN47" s="47"/>
      <c r="AO47" s="47">
        <v>46022</v>
      </c>
      <c r="AP47" s="41" t="s">
        <v>101</v>
      </c>
      <c r="AQ47" s="41" t="s">
        <v>111</v>
      </c>
      <c r="AR47" s="41" t="s">
        <v>255</v>
      </c>
      <c r="AS47" s="49">
        <v>43543.500659722369</v>
      </c>
      <c r="AT47" s="47"/>
      <c r="AU47" s="41" t="s">
        <v>101</v>
      </c>
      <c r="AV47" s="45">
        <v>2247652</v>
      </c>
      <c r="AW47" s="45">
        <v>2247669</v>
      </c>
      <c r="AX47" s="45">
        <v>2372849</v>
      </c>
      <c r="AY47" s="45">
        <v>9103017</v>
      </c>
      <c r="AZ47" s="41" t="s">
        <v>106</v>
      </c>
    </row>
    <row r="48" spans="1:52" s="50" customFormat="1" ht="38.1" customHeight="1" x14ac:dyDescent="0.25">
      <c r="A48" s="41" t="s">
        <v>92</v>
      </c>
      <c r="B48" s="41" t="s">
        <v>93</v>
      </c>
      <c r="C48" s="41" t="s">
        <v>94</v>
      </c>
      <c r="D48" s="43">
        <v>48</v>
      </c>
      <c r="E48" s="44" t="s">
        <v>258</v>
      </c>
      <c r="F48" s="41" t="s">
        <v>96</v>
      </c>
      <c r="G48" s="41" t="s">
        <v>97</v>
      </c>
      <c r="H48" s="41" t="s">
        <v>98</v>
      </c>
      <c r="I48" s="45">
        <v>1945</v>
      </c>
      <c r="J48" s="45">
        <v>1945</v>
      </c>
      <c r="K48" s="41" t="s">
        <v>108</v>
      </c>
      <c r="L48" s="45">
        <v>3</v>
      </c>
      <c r="M48" s="45">
        <v>3</v>
      </c>
      <c r="N48" s="45">
        <v>1</v>
      </c>
      <c r="O48" s="45">
        <v>17</v>
      </c>
      <c r="P48" s="45">
        <v>17</v>
      </c>
      <c r="Q48" s="45">
        <v>37</v>
      </c>
      <c r="R48" s="46">
        <v>544.1</v>
      </c>
      <c r="S48" s="46">
        <v>543.96</v>
      </c>
      <c r="T48" s="46"/>
      <c r="U48" s="46"/>
      <c r="V48" s="46"/>
      <c r="W48" s="47"/>
      <c r="X48" s="41" t="s">
        <v>100</v>
      </c>
      <c r="Y48" s="41" t="s">
        <v>101</v>
      </c>
      <c r="Z48" s="41" t="s">
        <v>101</v>
      </c>
      <c r="AA48" s="41" t="s">
        <v>101</v>
      </c>
      <c r="AB48" s="41" t="s">
        <v>101</v>
      </c>
      <c r="AC48" s="41" t="s">
        <v>101</v>
      </c>
      <c r="AD48" s="43" t="s">
        <v>259</v>
      </c>
      <c r="AE48" s="47">
        <v>41526</v>
      </c>
      <c r="AF48" s="46">
        <v>1135</v>
      </c>
      <c r="AG48" s="48">
        <v>41817</v>
      </c>
      <c r="AH48" s="41" t="s">
        <v>260</v>
      </c>
      <c r="AI48" s="41" t="s">
        <v>104</v>
      </c>
      <c r="AJ48" s="41" t="s">
        <v>101</v>
      </c>
      <c r="AK48" s="47"/>
      <c r="AL48" s="41" t="s">
        <v>105</v>
      </c>
      <c r="AM48" s="47">
        <v>45291</v>
      </c>
      <c r="AN48" s="47"/>
      <c r="AO48" s="47">
        <v>44561</v>
      </c>
      <c r="AP48" s="41" t="s">
        <v>101</v>
      </c>
      <c r="AQ48" s="41" t="s">
        <v>116</v>
      </c>
      <c r="AR48" s="41" t="s">
        <v>258</v>
      </c>
      <c r="AS48" s="49">
        <v>43543.500659722369</v>
      </c>
      <c r="AT48" s="47"/>
      <c r="AU48" s="41" t="s">
        <v>101</v>
      </c>
      <c r="AV48" s="45">
        <v>2247652</v>
      </c>
      <c r="AW48" s="45">
        <v>2247669</v>
      </c>
      <c r="AX48" s="45">
        <v>2372849</v>
      </c>
      <c r="AY48" s="45">
        <v>8210760</v>
      </c>
      <c r="AZ48" s="41" t="s">
        <v>106</v>
      </c>
    </row>
    <row r="49" spans="1:52" s="50" customFormat="1" ht="24.95" customHeight="1" x14ac:dyDescent="0.25">
      <c r="A49" s="41" t="s">
        <v>92</v>
      </c>
      <c r="B49" s="41" t="s">
        <v>93</v>
      </c>
      <c r="C49" s="41" t="s">
        <v>94</v>
      </c>
      <c r="D49" s="43">
        <v>49</v>
      </c>
      <c r="E49" s="44" t="s">
        <v>261</v>
      </c>
      <c r="F49" s="41" t="s">
        <v>96</v>
      </c>
      <c r="G49" s="41" t="s">
        <v>97</v>
      </c>
      <c r="H49" s="41" t="s">
        <v>98</v>
      </c>
      <c r="I49" s="45">
        <v>1945</v>
      </c>
      <c r="J49" s="45">
        <v>1945</v>
      </c>
      <c r="K49" s="41" t="s">
        <v>262</v>
      </c>
      <c r="L49" s="45">
        <v>2</v>
      </c>
      <c r="M49" s="45">
        <v>2</v>
      </c>
      <c r="N49" s="45">
        <v>1</v>
      </c>
      <c r="O49" s="45">
        <v>4</v>
      </c>
      <c r="P49" s="45">
        <v>4</v>
      </c>
      <c r="Q49" s="45">
        <v>16</v>
      </c>
      <c r="R49" s="46">
        <v>271</v>
      </c>
      <c r="S49" s="46">
        <v>270.7</v>
      </c>
      <c r="T49" s="46"/>
      <c r="U49" s="46"/>
      <c r="V49" s="46"/>
      <c r="W49" s="47"/>
      <c r="X49" s="41" t="s">
        <v>100</v>
      </c>
      <c r="Y49" s="41" t="s">
        <v>101</v>
      </c>
      <c r="Z49" s="41" t="s">
        <v>101</v>
      </c>
      <c r="AA49" s="41" t="s">
        <v>101</v>
      </c>
      <c r="AB49" s="41" t="s">
        <v>101</v>
      </c>
      <c r="AC49" s="41" t="s">
        <v>101</v>
      </c>
      <c r="AD49" s="43" t="s">
        <v>263</v>
      </c>
      <c r="AE49" s="47">
        <v>40259</v>
      </c>
      <c r="AF49" s="46">
        <v>1321</v>
      </c>
      <c r="AG49" s="48">
        <v>41817</v>
      </c>
      <c r="AH49" s="41" t="s">
        <v>264</v>
      </c>
      <c r="AI49" s="41" t="s">
        <v>104</v>
      </c>
      <c r="AJ49" s="41" t="s">
        <v>101</v>
      </c>
      <c r="AK49" s="47"/>
      <c r="AL49" s="41" t="s">
        <v>105</v>
      </c>
      <c r="AM49" s="47">
        <v>45291</v>
      </c>
      <c r="AN49" s="47"/>
      <c r="AO49" s="47">
        <v>44561</v>
      </c>
      <c r="AP49" s="41" t="s">
        <v>101</v>
      </c>
      <c r="AQ49" s="41" t="s">
        <v>116</v>
      </c>
      <c r="AR49" s="41" t="s">
        <v>261</v>
      </c>
      <c r="AS49" s="49">
        <v>43543.500659722369</v>
      </c>
      <c r="AT49" s="47"/>
      <c r="AU49" s="41" t="s">
        <v>101</v>
      </c>
      <c r="AV49" s="45">
        <v>2247652</v>
      </c>
      <c r="AW49" s="45">
        <v>2247669</v>
      </c>
      <c r="AX49" s="45">
        <v>2372849</v>
      </c>
      <c r="AY49" s="45">
        <v>7961786</v>
      </c>
      <c r="AZ49" s="41" t="s">
        <v>106</v>
      </c>
    </row>
    <row r="50" spans="1:52" ht="24.95" customHeight="1" x14ac:dyDescent="0.25">
      <c r="A50" s="41" t="s">
        <v>92</v>
      </c>
      <c r="B50" s="41" t="s">
        <v>93</v>
      </c>
      <c r="C50" s="41" t="s">
        <v>94</v>
      </c>
      <c r="D50" s="41">
        <v>50</v>
      </c>
      <c r="E50" s="51" t="s">
        <v>265</v>
      </c>
      <c r="F50" s="41" t="s">
        <v>96</v>
      </c>
      <c r="G50" s="41" t="s">
        <v>97</v>
      </c>
      <c r="H50" s="41" t="s">
        <v>98</v>
      </c>
      <c r="I50" s="45">
        <v>1945</v>
      </c>
      <c r="J50" s="45">
        <v>1945</v>
      </c>
      <c r="K50" s="41" t="s">
        <v>108</v>
      </c>
      <c r="L50" s="45">
        <v>3</v>
      </c>
      <c r="M50" s="45">
        <v>3</v>
      </c>
      <c r="N50" s="45">
        <v>6</v>
      </c>
      <c r="O50" s="45">
        <v>37</v>
      </c>
      <c r="P50" s="45">
        <v>37</v>
      </c>
      <c r="Q50" s="45">
        <v>85</v>
      </c>
      <c r="R50" s="46">
        <v>1286</v>
      </c>
      <c r="S50" s="46">
        <v>1285.8</v>
      </c>
      <c r="T50" s="46"/>
      <c r="U50" s="46"/>
      <c r="V50" s="46">
        <v>70</v>
      </c>
      <c r="W50" s="47">
        <v>41789</v>
      </c>
      <c r="X50" s="41" t="s">
        <v>100</v>
      </c>
      <c r="Y50" s="47"/>
      <c r="Z50" s="41" t="s">
        <v>101</v>
      </c>
      <c r="AA50" s="41" t="s">
        <v>101</v>
      </c>
      <c r="AB50" s="41" t="s">
        <v>101</v>
      </c>
      <c r="AC50" s="41" t="s">
        <v>101</v>
      </c>
      <c r="AD50" s="41" t="s">
        <v>101</v>
      </c>
      <c r="AE50" s="47"/>
      <c r="AF50" s="46">
        <v>3552</v>
      </c>
      <c r="AG50" s="47">
        <v>41817</v>
      </c>
      <c r="AH50" s="41" t="s">
        <v>266</v>
      </c>
      <c r="AI50" s="41" t="s">
        <v>104</v>
      </c>
      <c r="AJ50" s="41" t="s">
        <v>101</v>
      </c>
      <c r="AK50" s="47"/>
      <c r="AL50" s="41" t="s">
        <v>105</v>
      </c>
      <c r="AM50" s="47">
        <v>45291</v>
      </c>
      <c r="AN50" s="47"/>
      <c r="AO50" s="47">
        <v>44561</v>
      </c>
      <c r="AP50" s="41" t="s">
        <v>101</v>
      </c>
      <c r="AQ50" s="41" t="s">
        <v>116</v>
      </c>
      <c r="AR50" s="41" t="s">
        <v>265</v>
      </c>
      <c r="AS50" s="49">
        <v>43523.822743055411</v>
      </c>
      <c r="AT50" s="47"/>
      <c r="AU50" s="41" t="s">
        <v>101</v>
      </c>
      <c r="AV50" s="45">
        <v>2247652</v>
      </c>
      <c r="AW50" s="45">
        <v>2247669</v>
      </c>
      <c r="AX50" s="45">
        <v>2372849</v>
      </c>
      <c r="AY50" s="45">
        <v>9103008</v>
      </c>
      <c r="AZ50" s="41" t="s">
        <v>106</v>
      </c>
    </row>
    <row r="51" spans="1:52" s="50" customFormat="1" ht="24.95" customHeight="1" x14ac:dyDescent="0.25">
      <c r="A51" s="41" t="s">
        <v>92</v>
      </c>
      <c r="B51" s="41" t="s">
        <v>93</v>
      </c>
      <c r="C51" s="41" t="s">
        <v>94</v>
      </c>
      <c r="D51" s="43">
        <v>51</v>
      </c>
      <c r="E51" s="44" t="s">
        <v>267</v>
      </c>
      <c r="F51" s="41" t="s">
        <v>96</v>
      </c>
      <c r="G51" s="41" t="s">
        <v>97</v>
      </c>
      <c r="H51" s="41" t="s">
        <v>98</v>
      </c>
      <c r="I51" s="45">
        <v>1945</v>
      </c>
      <c r="J51" s="45">
        <v>1945</v>
      </c>
      <c r="K51" s="41" t="s">
        <v>108</v>
      </c>
      <c r="L51" s="45">
        <v>4</v>
      </c>
      <c r="M51" s="45">
        <v>3</v>
      </c>
      <c r="N51" s="45">
        <v>5</v>
      </c>
      <c r="O51" s="45">
        <v>42</v>
      </c>
      <c r="P51" s="45">
        <v>42</v>
      </c>
      <c r="Q51" s="45">
        <v>94</v>
      </c>
      <c r="R51" s="46">
        <v>1763.5</v>
      </c>
      <c r="S51" s="46">
        <v>1763.5</v>
      </c>
      <c r="T51" s="46"/>
      <c r="U51" s="46"/>
      <c r="V51" s="46"/>
      <c r="W51" s="47"/>
      <c r="X51" s="41" t="s">
        <v>100</v>
      </c>
      <c r="Y51" s="47"/>
      <c r="Z51" s="41" t="s">
        <v>101</v>
      </c>
      <c r="AA51" s="41" t="s">
        <v>101</v>
      </c>
      <c r="AB51" s="41" t="s">
        <v>101</v>
      </c>
      <c r="AC51" s="41" t="s">
        <v>101</v>
      </c>
      <c r="AD51" s="43" t="s">
        <v>268</v>
      </c>
      <c r="AE51" s="47">
        <v>41618</v>
      </c>
      <c r="AF51" s="46">
        <v>1475</v>
      </c>
      <c r="AG51" s="48">
        <v>41817</v>
      </c>
      <c r="AH51" s="41" t="s">
        <v>269</v>
      </c>
      <c r="AI51" s="41" t="s">
        <v>104</v>
      </c>
      <c r="AJ51" s="41" t="s">
        <v>101</v>
      </c>
      <c r="AK51" s="47"/>
      <c r="AL51" s="41" t="s">
        <v>105</v>
      </c>
      <c r="AM51" s="47">
        <v>44017</v>
      </c>
      <c r="AN51" s="47"/>
      <c r="AO51" s="47">
        <v>44561</v>
      </c>
      <c r="AP51" s="41" t="s">
        <v>101</v>
      </c>
      <c r="AQ51" s="41" t="s">
        <v>116</v>
      </c>
      <c r="AR51" s="41" t="s">
        <v>267</v>
      </c>
      <c r="AS51" s="49">
        <v>43543.500659722369</v>
      </c>
      <c r="AT51" s="47"/>
      <c r="AU51" s="41" t="s">
        <v>101</v>
      </c>
      <c r="AV51" s="45">
        <v>2247652</v>
      </c>
      <c r="AW51" s="45">
        <v>2247669</v>
      </c>
      <c r="AX51" s="45">
        <v>2372849</v>
      </c>
      <c r="AY51" s="45">
        <v>8059482</v>
      </c>
      <c r="AZ51" s="41" t="s">
        <v>106</v>
      </c>
    </row>
    <row r="52" spans="1:52" s="50" customFormat="1" ht="24.95" customHeight="1" x14ac:dyDescent="0.25">
      <c r="A52" s="41" t="s">
        <v>92</v>
      </c>
      <c r="B52" s="41" t="s">
        <v>93</v>
      </c>
      <c r="C52" s="41" t="s">
        <v>94</v>
      </c>
      <c r="D52" s="43">
        <v>52</v>
      </c>
      <c r="E52" s="44" t="s">
        <v>270</v>
      </c>
      <c r="F52" s="41" t="s">
        <v>96</v>
      </c>
      <c r="G52" s="41" t="s">
        <v>97</v>
      </c>
      <c r="H52" s="41" t="s">
        <v>98</v>
      </c>
      <c r="I52" s="45">
        <v>1945</v>
      </c>
      <c r="J52" s="45">
        <v>1945</v>
      </c>
      <c r="K52" s="41" t="s">
        <v>108</v>
      </c>
      <c r="L52" s="45">
        <v>2</v>
      </c>
      <c r="M52" s="45">
        <v>2</v>
      </c>
      <c r="N52" s="45">
        <v>2</v>
      </c>
      <c r="O52" s="45">
        <v>8</v>
      </c>
      <c r="P52" s="45">
        <v>7</v>
      </c>
      <c r="Q52" s="45">
        <v>24</v>
      </c>
      <c r="R52" s="46">
        <v>280.89999999999998</v>
      </c>
      <c r="S52" s="46">
        <v>240.3</v>
      </c>
      <c r="T52" s="46"/>
      <c r="U52" s="46"/>
      <c r="V52" s="46">
        <v>70</v>
      </c>
      <c r="W52" s="47">
        <v>41827</v>
      </c>
      <c r="X52" s="41" t="s">
        <v>100</v>
      </c>
      <c r="Y52" s="41" t="s">
        <v>101</v>
      </c>
      <c r="Z52" s="41" t="s">
        <v>101</v>
      </c>
      <c r="AA52" s="41" t="s">
        <v>101</v>
      </c>
      <c r="AB52" s="41" t="s">
        <v>101</v>
      </c>
      <c r="AC52" s="41" t="s">
        <v>101</v>
      </c>
      <c r="AD52" s="43" t="s">
        <v>271</v>
      </c>
      <c r="AE52" s="47">
        <v>41984</v>
      </c>
      <c r="AF52" s="46">
        <v>1594</v>
      </c>
      <c r="AG52" s="48">
        <v>41852</v>
      </c>
      <c r="AH52" s="41" t="s">
        <v>272</v>
      </c>
      <c r="AI52" s="41" t="s">
        <v>104</v>
      </c>
      <c r="AJ52" s="41" t="s">
        <v>101</v>
      </c>
      <c r="AK52" s="47"/>
      <c r="AL52" s="41" t="s">
        <v>105</v>
      </c>
      <c r="AM52" s="47">
        <v>45291</v>
      </c>
      <c r="AN52" s="47"/>
      <c r="AO52" s="47">
        <v>44561</v>
      </c>
      <c r="AP52" s="41" t="s">
        <v>101</v>
      </c>
      <c r="AQ52" s="41" t="s">
        <v>116</v>
      </c>
      <c r="AR52" s="41" t="s">
        <v>270</v>
      </c>
      <c r="AS52" s="49">
        <v>43543.500659722369</v>
      </c>
      <c r="AT52" s="47"/>
      <c r="AU52" s="41" t="s">
        <v>101</v>
      </c>
      <c r="AV52" s="45">
        <v>2247652</v>
      </c>
      <c r="AW52" s="45">
        <v>2247669</v>
      </c>
      <c r="AX52" s="45">
        <v>2372849</v>
      </c>
      <c r="AY52" s="45">
        <v>7765029</v>
      </c>
      <c r="AZ52" s="41" t="s">
        <v>106</v>
      </c>
    </row>
    <row r="53" spans="1:52" s="50" customFormat="1" ht="24.95" customHeight="1" x14ac:dyDescent="0.25">
      <c r="A53" s="41" t="s">
        <v>92</v>
      </c>
      <c r="B53" s="41" t="s">
        <v>93</v>
      </c>
      <c r="C53" s="41" t="s">
        <v>94</v>
      </c>
      <c r="D53" s="43">
        <v>53</v>
      </c>
      <c r="E53" s="44" t="s">
        <v>273</v>
      </c>
      <c r="F53" s="41" t="s">
        <v>96</v>
      </c>
      <c r="G53" s="41" t="s">
        <v>97</v>
      </c>
      <c r="H53" s="41" t="s">
        <v>98</v>
      </c>
      <c r="I53" s="45">
        <v>1945</v>
      </c>
      <c r="J53" s="45">
        <v>1945</v>
      </c>
      <c r="K53" s="41" t="s">
        <v>99</v>
      </c>
      <c r="L53" s="45">
        <v>3</v>
      </c>
      <c r="M53" s="45">
        <v>3</v>
      </c>
      <c r="N53" s="45">
        <v>1</v>
      </c>
      <c r="O53" s="45">
        <v>3</v>
      </c>
      <c r="P53" s="45">
        <v>3</v>
      </c>
      <c r="Q53" s="45">
        <v>6</v>
      </c>
      <c r="R53" s="46">
        <v>123.4</v>
      </c>
      <c r="S53" s="46">
        <v>123.4</v>
      </c>
      <c r="T53" s="46"/>
      <c r="U53" s="46"/>
      <c r="V53" s="46"/>
      <c r="W53" s="47"/>
      <c r="X53" s="41" t="s">
        <v>100</v>
      </c>
      <c r="Y53" s="41" t="s">
        <v>101</v>
      </c>
      <c r="Z53" s="41" t="s">
        <v>101</v>
      </c>
      <c r="AA53" s="41" t="s">
        <v>101</v>
      </c>
      <c r="AB53" s="41" t="s">
        <v>101</v>
      </c>
      <c r="AC53" s="41" t="s">
        <v>101</v>
      </c>
      <c r="AD53" s="43" t="s">
        <v>274</v>
      </c>
      <c r="AE53" s="47">
        <v>39993</v>
      </c>
      <c r="AF53" s="46">
        <v>1420</v>
      </c>
      <c r="AG53" s="48">
        <v>41864</v>
      </c>
      <c r="AH53" s="41" t="s">
        <v>139</v>
      </c>
      <c r="AI53" s="41" t="s">
        <v>104</v>
      </c>
      <c r="AJ53" s="41" t="s">
        <v>101</v>
      </c>
      <c r="AK53" s="47"/>
      <c r="AL53" s="41" t="s">
        <v>105</v>
      </c>
      <c r="AM53" s="47">
        <v>45291</v>
      </c>
      <c r="AN53" s="47"/>
      <c r="AO53" s="47">
        <v>45261</v>
      </c>
      <c r="AP53" s="41" t="s">
        <v>101</v>
      </c>
      <c r="AQ53" s="41" t="s">
        <v>101</v>
      </c>
      <c r="AR53" s="41" t="s">
        <v>273</v>
      </c>
      <c r="AS53" s="49">
        <v>43543.500659722369</v>
      </c>
      <c r="AT53" s="47"/>
      <c r="AU53" s="41" t="s">
        <v>101</v>
      </c>
      <c r="AV53" s="45">
        <v>2247652</v>
      </c>
      <c r="AW53" s="45">
        <v>2247669</v>
      </c>
      <c r="AX53" s="45">
        <v>2372849</v>
      </c>
      <c r="AY53" s="45">
        <v>7765012</v>
      </c>
      <c r="AZ53" s="41" t="s">
        <v>106</v>
      </c>
    </row>
    <row r="54" spans="1:52" s="50" customFormat="1" ht="24.95" customHeight="1" x14ac:dyDescent="0.25">
      <c r="A54" s="41" t="s">
        <v>92</v>
      </c>
      <c r="B54" s="41" t="s">
        <v>93</v>
      </c>
      <c r="C54" s="41" t="s">
        <v>94</v>
      </c>
      <c r="D54" s="43">
        <v>54</v>
      </c>
      <c r="E54" s="44" t="s">
        <v>275</v>
      </c>
      <c r="F54" s="41" t="s">
        <v>96</v>
      </c>
      <c r="G54" s="41" t="s">
        <v>97</v>
      </c>
      <c r="H54" s="41" t="s">
        <v>98</v>
      </c>
      <c r="I54" s="45">
        <v>1945</v>
      </c>
      <c r="J54" s="45">
        <v>1945</v>
      </c>
      <c r="K54" s="41" t="s">
        <v>108</v>
      </c>
      <c r="L54" s="45">
        <v>2</v>
      </c>
      <c r="M54" s="45">
        <v>1</v>
      </c>
      <c r="N54" s="45">
        <v>2</v>
      </c>
      <c r="O54" s="45">
        <v>7</v>
      </c>
      <c r="P54" s="45">
        <v>7</v>
      </c>
      <c r="Q54" s="45">
        <v>17</v>
      </c>
      <c r="R54" s="46">
        <v>250</v>
      </c>
      <c r="S54" s="46">
        <v>250</v>
      </c>
      <c r="T54" s="46"/>
      <c r="U54" s="46"/>
      <c r="V54" s="46"/>
      <c r="W54" s="47"/>
      <c r="X54" s="41" t="s">
        <v>100</v>
      </c>
      <c r="Y54" s="47"/>
      <c r="Z54" s="41" t="s">
        <v>101</v>
      </c>
      <c r="AA54" s="41" t="s">
        <v>101</v>
      </c>
      <c r="AB54" s="41" t="s">
        <v>101</v>
      </c>
      <c r="AC54" s="41" t="s">
        <v>101</v>
      </c>
      <c r="AD54" s="43" t="s">
        <v>276</v>
      </c>
      <c r="AE54" s="47">
        <v>41246</v>
      </c>
      <c r="AF54" s="46">
        <v>1110</v>
      </c>
      <c r="AG54" s="48">
        <v>41864</v>
      </c>
      <c r="AH54" s="41" t="s">
        <v>155</v>
      </c>
      <c r="AI54" s="41" t="s">
        <v>104</v>
      </c>
      <c r="AJ54" s="41" t="s">
        <v>101</v>
      </c>
      <c r="AK54" s="47"/>
      <c r="AL54" s="41" t="s">
        <v>105</v>
      </c>
      <c r="AM54" s="47">
        <v>45291</v>
      </c>
      <c r="AN54" s="47"/>
      <c r="AO54" s="47">
        <v>46022</v>
      </c>
      <c r="AP54" s="41" t="s">
        <v>101</v>
      </c>
      <c r="AQ54" s="41" t="s">
        <v>111</v>
      </c>
      <c r="AR54" s="41" t="s">
        <v>275</v>
      </c>
      <c r="AS54" s="49">
        <v>43543.500659722369</v>
      </c>
      <c r="AT54" s="47"/>
      <c r="AU54" s="41" t="s">
        <v>101</v>
      </c>
      <c r="AV54" s="45">
        <v>2247652</v>
      </c>
      <c r="AW54" s="45">
        <v>2247669</v>
      </c>
      <c r="AX54" s="45">
        <v>2372849</v>
      </c>
      <c r="AY54" s="45">
        <v>7765015</v>
      </c>
      <c r="AZ54" s="41" t="s">
        <v>106</v>
      </c>
    </row>
    <row r="55" spans="1:52" s="50" customFormat="1" ht="24.95" customHeight="1" x14ac:dyDescent="0.25">
      <c r="A55" s="41" t="s">
        <v>92</v>
      </c>
      <c r="B55" s="41" t="s">
        <v>93</v>
      </c>
      <c r="C55" s="41" t="s">
        <v>94</v>
      </c>
      <c r="D55" s="43">
        <v>55</v>
      </c>
      <c r="E55" s="44" t="s">
        <v>277</v>
      </c>
      <c r="F55" s="41" t="s">
        <v>96</v>
      </c>
      <c r="G55" s="41" t="s">
        <v>97</v>
      </c>
      <c r="H55" s="41" t="s">
        <v>98</v>
      </c>
      <c r="I55" s="45">
        <v>1945</v>
      </c>
      <c r="J55" s="45">
        <v>1945</v>
      </c>
      <c r="K55" s="41" t="s">
        <v>108</v>
      </c>
      <c r="L55" s="45">
        <v>3</v>
      </c>
      <c r="M55" s="45">
        <v>3</v>
      </c>
      <c r="N55" s="45">
        <v>1</v>
      </c>
      <c r="O55" s="45">
        <v>39</v>
      </c>
      <c r="P55" s="45">
        <v>37</v>
      </c>
      <c r="Q55" s="45">
        <v>73</v>
      </c>
      <c r="R55" s="46">
        <v>1104.5</v>
      </c>
      <c r="S55" s="46">
        <v>1104.5</v>
      </c>
      <c r="T55" s="46"/>
      <c r="U55" s="46"/>
      <c r="V55" s="46">
        <v>70</v>
      </c>
      <c r="W55" s="47">
        <v>41827</v>
      </c>
      <c r="X55" s="41" t="s">
        <v>100</v>
      </c>
      <c r="Y55" s="47"/>
      <c r="Z55" s="41" t="s">
        <v>101</v>
      </c>
      <c r="AA55" s="41" t="s">
        <v>101</v>
      </c>
      <c r="AB55" s="41" t="s">
        <v>101</v>
      </c>
      <c r="AC55" s="41" t="s">
        <v>101</v>
      </c>
      <c r="AD55" s="43" t="s">
        <v>278</v>
      </c>
      <c r="AE55" s="47">
        <v>40084</v>
      </c>
      <c r="AF55" s="46">
        <v>1170</v>
      </c>
      <c r="AG55" s="48">
        <v>41864</v>
      </c>
      <c r="AH55" s="41" t="s">
        <v>152</v>
      </c>
      <c r="AI55" s="41" t="s">
        <v>104</v>
      </c>
      <c r="AJ55" s="41" t="s">
        <v>101</v>
      </c>
      <c r="AK55" s="47"/>
      <c r="AL55" s="41" t="s">
        <v>105</v>
      </c>
      <c r="AM55" s="47">
        <v>45291</v>
      </c>
      <c r="AN55" s="47"/>
      <c r="AO55" s="47">
        <v>44926</v>
      </c>
      <c r="AP55" s="41" t="s">
        <v>101</v>
      </c>
      <c r="AQ55" s="41" t="s">
        <v>101</v>
      </c>
      <c r="AR55" s="41" t="s">
        <v>277</v>
      </c>
      <c r="AS55" s="49">
        <v>43543.500659722369</v>
      </c>
      <c r="AT55" s="47"/>
      <c r="AU55" s="41" t="s">
        <v>101</v>
      </c>
      <c r="AV55" s="45">
        <v>2247652</v>
      </c>
      <c r="AW55" s="45">
        <v>2247669</v>
      </c>
      <c r="AX55" s="45">
        <v>2372849</v>
      </c>
      <c r="AY55" s="45">
        <v>9047052</v>
      </c>
      <c r="AZ55" s="41" t="s">
        <v>106</v>
      </c>
    </row>
    <row r="56" spans="1:52" ht="24.95" customHeight="1" x14ac:dyDescent="0.25">
      <c r="A56" s="41" t="s">
        <v>92</v>
      </c>
      <c r="B56" s="41" t="s">
        <v>93</v>
      </c>
      <c r="C56" s="41" t="s">
        <v>94</v>
      </c>
      <c r="D56" s="41">
        <v>56</v>
      </c>
      <c r="E56" s="51" t="s">
        <v>279</v>
      </c>
      <c r="F56" s="41" t="s">
        <v>96</v>
      </c>
      <c r="G56" s="41" t="s">
        <v>97</v>
      </c>
      <c r="H56" s="41" t="s">
        <v>98</v>
      </c>
      <c r="I56" s="45">
        <v>1945</v>
      </c>
      <c r="J56" s="45">
        <v>1945</v>
      </c>
      <c r="K56" s="41" t="s">
        <v>108</v>
      </c>
      <c r="L56" s="45">
        <v>2</v>
      </c>
      <c r="M56" s="45">
        <v>2</v>
      </c>
      <c r="N56" s="45">
        <v>1</v>
      </c>
      <c r="O56" s="45">
        <v>8</v>
      </c>
      <c r="P56" s="45">
        <v>8</v>
      </c>
      <c r="Q56" s="45">
        <v>24</v>
      </c>
      <c r="R56" s="46">
        <v>287</v>
      </c>
      <c r="S56" s="46">
        <v>281.2</v>
      </c>
      <c r="T56" s="46"/>
      <c r="U56" s="46"/>
      <c r="V56" s="46">
        <v>70</v>
      </c>
      <c r="W56" s="47">
        <v>41834</v>
      </c>
      <c r="X56" s="41" t="s">
        <v>100</v>
      </c>
      <c r="Y56" s="41" t="s">
        <v>101</v>
      </c>
      <c r="Z56" s="41" t="s">
        <v>101</v>
      </c>
      <c r="AA56" s="41" t="s">
        <v>101</v>
      </c>
      <c r="AB56" s="41" t="s">
        <v>101</v>
      </c>
      <c r="AC56" s="41" t="s">
        <v>101</v>
      </c>
      <c r="AD56" s="41" t="s">
        <v>280</v>
      </c>
      <c r="AE56" s="47">
        <v>41599</v>
      </c>
      <c r="AF56" s="46">
        <v>1360</v>
      </c>
      <c r="AG56" s="47">
        <v>41865</v>
      </c>
      <c r="AH56" s="41" t="s">
        <v>281</v>
      </c>
      <c r="AI56" s="41" t="s">
        <v>104</v>
      </c>
      <c r="AJ56" s="41" t="s">
        <v>101</v>
      </c>
      <c r="AK56" s="47"/>
      <c r="AL56" s="41" t="s">
        <v>105</v>
      </c>
      <c r="AM56" s="47">
        <v>45291</v>
      </c>
      <c r="AN56" s="47"/>
      <c r="AO56" s="47">
        <v>44561</v>
      </c>
      <c r="AP56" s="41" t="s">
        <v>101</v>
      </c>
      <c r="AQ56" s="41" t="s">
        <v>116</v>
      </c>
      <c r="AR56" s="41" t="s">
        <v>279</v>
      </c>
      <c r="AS56" s="49">
        <v>43564.766134259291</v>
      </c>
      <c r="AT56" s="47"/>
      <c r="AU56" s="41" t="s">
        <v>101</v>
      </c>
      <c r="AV56" s="45">
        <v>2247652</v>
      </c>
      <c r="AW56" s="45">
        <v>2247669</v>
      </c>
      <c r="AX56" s="45">
        <v>2372849</v>
      </c>
      <c r="AY56" s="45">
        <v>7637861</v>
      </c>
      <c r="AZ56" s="41" t="s">
        <v>106</v>
      </c>
    </row>
    <row r="57" spans="1:52" s="50" customFormat="1" ht="24.95" customHeight="1" x14ac:dyDescent="0.25">
      <c r="A57" s="41" t="s">
        <v>92</v>
      </c>
      <c r="B57" s="41" t="s">
        <v>93</v>
      </c>
      <c r="C57" s="41" t="s">
        <v>94</v>
      </c>
      <c r="D57" s="43">
        <v>57</v>
      </c>
      <c r="E57" s="44" t="s">
        <v>282</v>
      </c>
      <c r="F57" s="41" t="s">
        <v>96</v>
      </c>
      <c r="G57" s="41" t="s">
        <v>97</v>
      </c>
      <c r="H57" s="41" t="s">
        <v>98</v>
      </c>
      <c r="I57" s="45">
        <v>1961</v>
      </c>
      <c r="J57" s="45">
        <v>1961</v>
      </c>
      <c r="K57" s="41" t="s">
        <v>246</v>
      </c>
      <c r="L57" s="45">
        <v>2</v>
      </c>
      <c r="M57" s="45">
        <v>2</v>
      </c>
      <c r="N57" s="45">
        <v>1</v>
      </c>
      <c r="O57" s="45">
        <v>8</v>
      </c>
      <c r="P57" s="45">
        <v>8</v>
      </c>
      <c r="Q57" s="45">
        <v>23</v>
      </c>
      <c r="R57" s="46">
        <v>306.60000000000002</v>
      </c>
      <c r="S57" s="46">
        <v>306.60000000000002</v>
      </c>
      <c r="T57" s="46"/>
      <c r="U57" s="46"/>
      <c r="V57" s="46">
        <v>70</v>
      </c>
      <c r="W57" s="47">
        <v>41834</v>
      </c>
      <c r="X57" s="41" t="s">
        <v>100</v>
      </c>
      <c r="Y57" s="41" t="s">
        <v>101</v>
      </c>
      <c r="Z57" s="41" t="s">
        <v>101</v>
      </c>
      <c r="AA57" s="41" t="s">
        <v>101</v>
      </c>
      <c r="AB57" s="41" t="s">
        <v>101</v>
      </c>
      <c r="AC57" s="41" t="s">
        <v>101</v>
      </c>
      <c r="AD57" s="43" t="s">
        <v>283</v>
      </c>
      <c r="AE57" s="47">
        <v>41704</v>
      </c>
      <c r="AF57" s="46">
        <v>1530</v>
      </c>
      <c r="AG57" s="48">
        <v>41865</v>
      </c>
      <c r="AH57" s="41" t="s">
        <v>284</v>
      </c>
      <c r="AI57" s="41" t="s">
        <v>104</v>
      </c>
      <c r="AJ57" s="41" t="s">
        <v>101</v>
      </c>
      <c r="AK57" s="47"/>
      <c r="AL57" s="41" t="s">
        <v>105</v>
      </c>
      <c r="AM57" s="47">
        <v>45291</v>
      </c>
      <c r="AN57" s="47"/>
      <c r="AO57" s="47">
        <v>46022</v>
      </c>
      <c r="AP57" s="41" t="s">
        <v>101</v>
      </c>
      <c r="AQ57" s="41" t="s">
        <v>111</v>
      </c>
      <c r="AR57" s="41" t="s">
        <v>282</v>
      </c>
      <c r="AS57" s="49">
        <v>43543.500659722369</v>
      </c>
      <c r="AT57" s="47"/>
      <c r="AU57" s="41" t="s">
        <v>101</v>
      </c>
      <c r="AV57" s="45">
        <v>2247652</v>
      </c>
      <c r="AW57" s="45">
        <v>2247669</v>
      </c>
      <c r="AX57" s="45">
        <v>2372849</v>
      </c>
      <c r="AY57" s="45">
        <v>7750631</v>
      </c>
      <c r="AZ57" s="41" t="s">
        <v>106</v>
      </c>
    </row>
    <row r="58" spans="1:52" s="50" customFormat="1" ht="24.95" customHeight="1" x14ac:dyDescent="0.25">
      <c r="A58" s="41" t="s">
        <v>92</v>
      </c>
      <c r="B58" s="41" t="s">
        <v>93</v>
      </c>
      <c r="C58" s="41" t="s">
        <v>94</v>
      </c>
      <c r="D58" s="43">
        <v>58</v>
      </c>
      <c r="E58" s="44" t="s">
        <v>285</v>
      </c>
      <c r="F58" s="41" t="s">
        <v>96</v>
      </c>
      <c r="G58" s="41" t="s">
        <v>97</v>
      </c>
      <c r="H58" s="41" t="s">
        <v>98</v>
      </c>
      <c r="I58" s="45">
        <v>1961</v>
      </c>
      <c r="J58" s="45">
        <v>1961</v>
      </c>
      <c r="K58" s="41" t="s">
        <v>246</v>
      </c>
      <c r="L58" s="45">
        <v>2</v>
      </c>
      <c r="M58" s="45">
        <v>2</v>
      </c>
      <c r="N58" s="45">
        <v>1</v>
      </c>
      <c r="O58" s="45">
        <v>8</v>
      </c>
      <c r="P58" s="45">
        <v>8</v>
      </c>
      <c r="Q58" s="45">
        <v>22</v>
      </c>
      <c r="R58" s="46">
        <v>308.60000000000002</v>
      </c>
      <c r="S58" s="46">
        <v>308.60000000000002</v>
      </c>
      <c r="T58" s="46"/>
      <c r="U58" s="46"/>
      <c r="V58" s="46"/>
      <c r="W58" s="47"/>
      <c r="X58" s="41" t="s">
        <v>100</v>
      </c>
      <c r="Y58" s="47"/>
      <c r="Z58" s="41" t="s">
        <v>101</v>
      </c>
      <c r="AA58" s="41" t="s">
        <v>101</v>
      </c>
      <c r="AB58" s="41" t="s">
        <v>101</v>
      </c>
      <c r="AC58" s="41" t="s">
        <v>101</v>
      </c>
      <c r="AD58" s="43" t="s">
        <v>286</v>
      </c>
      <c r="AE58" s="47">
        <v>41585</v>
      </c>
      <c r="AF58" s="46">
        <v>627</v>
      </c>
      <c r="AG58" s="48">
        <v>41865</v>
      </c>
      <c r="AH58" s="41" t="s">
        <v>287</v>
      </c>
      <c r="AI58" s="41" t="s">
        <v>104</v>
      </c>
      <c r="AJ58" s="41" t="s">
        <v>101</v>
      </c>
      <c r="AK58" s="47"/>
      <c r="AL58" s="41" t="s">
        <v>105</v>
      </c>
      <c r="AM58" s="47">
        <v>45291</v>
      </c>
      <c r="AN58" s="47"/>
      <c r="AO58" s="47">
        <v>46022</v>
      </c>
      <c r="AP58" s="41" t="s">
        <v>101</v>
      </c>
      <c r="AQ58" s="41" t="s">
        <v>111</v>
      </c>
      <c r="AR58" s="41" t="s">
        <v>285</v>
      </c>
      <c r="AS58" s="49">
        <v>43543.500659722369</v>
      </c>
      <c r="AT58" s="47"/>
      <c r="AU58" s="41" t="s">
        <v>101</v>
      </c>
      <c r="AV58" s="45">
        <v>2247652</v>
      </c>
      <c r="AW58" s="45">
        <v>2247669</v>
      </c>
      <c r="AX58" s="45">
        <v>2372849</v>
      </c>
      <c r="AY58" s="45">
        <v>7750654</v>
      </c>
      <c r="AZ58" s="41" t="s">
        <v>106</v>
      </c>
    </row>
    <row r="59" spans="1:52" s="50" customFormat="1" ht="24.95" customHeight="1" x14ac:dyDescent="0.25">
      <c r="A59" s="41" t="s">
        <v>92</v>
      </c>
      <c r="B59" s="41" t="s">
        <v>93</v>
      </c>
      <c r="C59" s="41" t="s">
        <v>94</v>
      </c>
      <c r="D59" s="43">
        <v>59</v>
      </c>
      <c r="E59" s="44" t="s">
        <v>288</v>
      </c>
      <c r="F59" s="41" t="s">
        <v>96</v>
      </c>
      <c r="G59" s="41" t="s">
        <v>97</v>
      </c>
      <c r="H59" s="41" t="s">
        <v>98</v>
      </c>
      <c r="I59" s="45">
        <v>1961</v>
      </c>
      <c r="J59" s="45">
        <v>1961</v>
      </c>
      <c r="K59" s="41" t="s">
        <v>246</v>
      </c>
      <c r="L59" s="45">
        <v>2</v>
      </c>
      <c r="M59" s="45">
        <v>2</v>
      </c>
      <c r="N59" s="45">
        <v>1</v>
      </c>
      <c r="O59" s="45">
        <v>9</v>
      </c>
      <c r="P59" s="45">
        <v>9</v>
      </c>
      <c r="Q59" s="45">
        <v>26</v>
      </c>
      <c r="R59" s="46">
        <v>307.60000000000002</v>
      </c>
      <c r="S59" s="46">
        <v>307.60000000000002</v>
      </c>
      <c r="T59" s="46"/>
      <c r="U59" s="46"/>
      <c r="V59" s="46"/>
      <c r="W59" s="47"/>
      <c r="X59" s="41" t="s">
        <v>100</v>
      </c>
      <c r="Y59" s="47"/>
      <c r="Z59" s="41" t="s">
        <v>101</v>
      </c>
      <c r="AA59" s="41" t="s">
        <v>101</v>
      </c>
      <c r="AB59" s="41" t="s">
        <v>101</v>
      </c>
      <c r="AC59" s="41" t="s">
        <v>101</v>
      </c>
      <c r="AD59" s="43" t="s">
        <v>289</v>
      </c>
      <c r="AE59" s="47">
        <v>41726</v>
      </c>
      <c r="AF59" s="46">
        <v>1016</v>
      </c>
      <c r="AG59" s="48">
        <v>41865</v>
      </c>
      <c r="AH59" s="41" t="s">
        <v>290</v>
      </c>
      <c r="AI59" s="41" t="s">
        <v>104</v>
      </c>
      <c r="AJ59" s="41" t="s">
        <v>101</v>
      </c>
      <c r="AK59" s="47"/>
      <c r="AL59" s="41" t="s">
        <v>105</v>
      </c>
      <c r="AM59" s="47">
        <v>45291</v>
      </c>
      <c r="AN59" s="47"/>
      <c r="AO59" s="47">
        <v>46022</v>
      </c>
      <c r="AP59" s="41" t="s">
        <v>101</v>
      </c>
      <c r="AQ59" s="41" t="s">
        <v>111</v>
      </c>
      <c r="AR59" s="41" t="s">
        <v>288</v>
      </c>
      <c r="AS59" s="49">
        <v>43543.500659722369</v>
      </c>
      <c r="AT59" s="47"/>
      <c r="AU59" s="41" t="s">
        <v>101</v>
      </c>
      <c r="AV59" s="45">
        <v>2247652</v>
      </c>
      <c r="AW59" s="45">
        <v>2247669</v>
      </c>
      <c r="AX59" s="45">
        <v>2372849</v>
      </c>
      <c r="AY59" s="45">
        <v>7750677</v>
      </c>
      <c r="AZ59" s="41" t="s">
        <v>106</v>
      </c>
    </row>
    <row r="60" spans="1:52" s="50" customFormat="1" ht="24.95" customHeight="1" x14ac:dyDescent="0.25">
      <c r="A60" s="41" t="s">
        <v>92</v>
      </c>
      <c r="B60" s="41" t="s">
        <v>93</v>
      </c>
      <c r="C60" s="41" t="s">
        <v>94</v>
      </c>
      <c r="D60" s="43">
        <v>60</v>
      </c>
      <c r="E60" s="44" t="s">
        <v>291</v>
      </c>
      <c r="F60" s="41" t="s">
        <v>96</v>
      </c>
      <c r="G60" s="41" t="s">
        <v>97</v>
      </c>
      <c r="H60" s="41" t="s">
        <v>98</v>
      </c>
      <c r="I60" s="45">
        <v>1961</v>
      </c>
      <c r="J60" s="45">
        <v>1961</v>
      </c>
      <c r="K60" s="41" t="s">
        <v>101</v>
      </c>
      <c r="L60" s="45">
        <v>2</v>
      </c>
      <c r="M60" s="45">
        <v>2</v>
      </c>
      <c r="N60" s="45">
        <v>1</v>
      </c>
      <c r="O60" s="45">
        <v>8</v>
      </c>
      <c r="P60" s="45">
        <v>8</v>
      </c>
      <c r="Q60" s="45">
        <v>18</v>
      </c>
      <c r="R60" s="46">
        <v>316.89999999999998</v>
      </c>
      <c r="S60" s="46">
        <v>316.89999999999998</v>
      </c>
      <c r="T60" s="46"/>
      <c r="U60" s="46"/>
      <c r="V60" s="46"/>
      <c r="W60" s="47"/>
      <c r="X60" s="41" t="s">
        <v>100</v>
      </c>
      <c r="Y60" s="47"/>
      <c r="Z60" s="41" t="s">
        <v>101</v>
      </c>
      <c r="AA60" s="41" t="s">
        <v>101</v>
      </c>
      <c r="AB60" s="41" t="s">
        <v>101</v>
      </c>
      <c r="AC60" s="41" t="s">
        <v>101</v>
      </c>
      <c r="AD60" s="43" t="s">
        <v>292</v>
      </c>
      <c r="AE60" s="47">
        <v>40718</v>
      </c>
      <c r="AF60" s="46">
        <v>1000</v>
      </c>
      <c r="AG60" s="48">
        <v>41865</v>
      </c>
      <c r="AH60" s="41" t="s">
        <v>293</v>
      </c>
      <c r="AI60" s="41" t="s">
        <v>104</v>
      </c>
      <c r="AJ60" s="41" t="s">
        <v>101</v>
      </c>
      <c r="AK60" s="47"/>
      <c r="AL60" s="41" t="s">
        <v>105</v>
      </c>
      <c r="AM60" s="47">
        <v>45291</v>
      </c>
      <c r="AN60" s="47"/>
      <c r="AO60" s="47">
        <v>46022</v>
      </c>
      <c r="AP60" s="41" t="s">
        <v>101</v>
      </c>
      <c r="AQ60" s="41" t="s">
        <v>111</v>
      </c>
      <c r="AR60" s="41" t="s">
        <v>291</v>
      </c>
      <c r="AS60" s="49">
        <v>43543.500659722369</v>
      </c>
      <c r="AT60" s="47"/>
      <c r="AU60" s="41" t="s">
        <v>101</v>
      </c>
      <c r="AV60" s="45">
        <v>2247652</v>
      </c>
      <c r="AW60" s="45">
        <v>2247669</v>
      </c>
      <c r="AX60" s="45">
        <v>2372849</v>
      </c>
      <c r="AY60" s="45">
        <v>7750687</v>
      </c>
      <c r="AZ60" s="41" t="s">
        <v>106</v>
      </c>
    </row>
    <row r="61" spans="1:52" s="50" customFormat="1" ht="24.95" customHeight="1" x14ac:dyDescent="0.25">
      <c r="A61" s="41" t="s">
        <v>92</v>
      </c>
      <c r="B61" s="41" t="s">
        <v>93</v>
      </c>
      <c r="C61" s="41" t="s">
        <v>94</v>
      </c>
      <c r="D61" s="43">
        <v>61</v>
      </c>
      <c r="E61" s="44" t="s">
        <v>294</v>
      </c>
      <c r="F61" s="41" t="s">
        <v>96</v>
      </c>
      <c r="G61" s="41" t="s">
        <v>97</v>
      </c>
      <c r="H61" s="41" t="s">
        <v>98</v>
      </c>
      <c r="I61" s="45">
        <v>1961</v>
      </c>
      <c r="J61" s="45">
        <v>1961</v>
      </c>
      <c r="K61" s="41" t="s">
        <v>101</v>
      </c>
      <c r="L61" s="45">
        <v>2</v>
      </c>
      <c r="M61" s="45">
        <v>2</v>
      </c>
      <c r="N61" s="45">
        <v>1</v>
      </c>
      <c r="O61" s="45">
        <v>8</v>
      </c>
      <c r="P61" s="45">
        <v>8</v>
      </c>
      <c r="Q61" s="45">
        <v>25</v>
      </c>
      <c r="R61" s="46">
        <v>314.60000000000002</v>
      </c>
      <c r="S61" s="46">
        <v>314.60000000000002</v>
      </c>
      <c r="T61" s="46"/>
      <c r="U61" s="46"/>
      <c r="V61" s="46">
        <v>70</v>
      </c>
      <c r="W61" s="47">
        <v>41834</v>
      </c>
      <c r="X61" s="41" t="s">
        <v>100</v>
      </c>
      <c r="Y61" s="47"/>
      <c r="Z61" s="41" t="s">
        <v>101</v>
      </c>
      <c r="AA61" s="41" t="s">
        <v>101</v>
      </c>
      <c r="AB61" s="41" t="s">
        <v>101</v>
      </c>
      <c r="AC61" s="41" t="s">
        <v>101</v>
      </c>
      <c r="AD61" s="43" t="s">
        <v>295</v>
      </c>
      <c r="AE61" s="47">
        <v>38581</v>
      </c>
      <c r="AF61" s="46">
        <v>2080</v>
      </c>
      <c r="AG61" s="48">
        <v>41865</v>
      </c>
      <c r="AH61" s="41" t="s">
        <v>296</v>
      </c>
      <c r="AI61" s="41" t="s">
        <v>104</v>
      </c>
      <c r="AJ61" s="41" t="s">
        <v>101</v>
      </c>
      <c r="AK61" s="47"/>
      <c r="AL61" s="41" t="s">
        <v>105</v>
      </c>
      <c r="AM61" s="47">
        <v>45291</v>
      </c>
      <c r="AN61" s="47"/>
      <c r="AO61" s="47">
        <v>46022</v>
      </c>
      <c r="AP61" s="41" t="s">
        <v>101</v>
      </c>
      <c r="AQ61" s="41" t="s">
        <v>111</v>
      </c>
      <c r="AR61" s="41" t="s">
        <v>294</v>
      </c>
      <c r="AS61" s="49">
        <v>43543.500659722369</v>
      </c>
      <c r="AT61" s="47"/>
      <c r="AU61" s="41" t="s">
        <v>101</v>
      </c>
      <c r="AV61" s="45">
        <v>2247652</v>
      </c>
      <c r="AW61" s="45">
        <v>2247669</v>
      </c>
      <c r="AX61" s="45">
        <v>2372849</v>
      </c>
      <c r="AY61" s="45">
        <v>7750699</v>
      </c>
      <c r="AZ61" s="41" t="s">
        <v>106</v>
      </c>
    </row>
    <row r="62" spans="1:52" s="50" customFormat="1" ht="24.95" customHeight="1" x14ac:dyDescent="0.25">
      <c r="A62" s="41" t="s">
        <v>92</v>
      </c>
      <c r="B62" s="41" t="s">
        <v>93</v>
      </c>
      <c r="C62" s="41" t="s">
        <v>94</v>
      </c>
      <c r="D62" s="43">
        <v>62</v>
      </c>
      <c r="E62" s="44" t="s">
        <v>297</v>
      </c>
      <c r="F62" s="41" t="s">
        <v>96</v>
      </c>
      <c r="G62" s="41" t="s">
        <v>97</v>
      </c>
      <c r="H62" s="41" t="s">
        <v>98</v>
      </c>
      <c r="I62" s="45">
        <v>1945</v>
      </c>
      <c r="J62" s="45">
        <v>1945</v>
      </c>
      <c r="K62" s="41" t="s">
        <v>99</v>
      </c>
      <c r="L62" s="45">
        <v>2</v>
      </c>
      <c r="M62" s="45">
        <v>2</v>
      </c>
      <c r="N62" s="45">
        <v>1</v>
      </c>
      <c r="O62" s="45">
        <v>7</v>
      </c>
      <c r="P62" s="45">
        <v>6</v>
      </c>
      <c r="Q62" s="45">
        <v>10</v>
      </c>
      <c r="R62" s="46">
        <v>287.5</v>
      </c>
      <c r="S62" s="46">
        <v>280.10000000000002</v>
      </c>
      <c r="T62" s="46"/>
      <c r="U62" s="46"/>
      <c r="V62" s="46"/>
      <c r="W62" s="47"/>
      <c r="X62" s="41" t="s">
        <v>100</v>
      </c>
      <c r="Y62" s="41" t="s">
        <v>101</v>
      </c>
      <c r="Z62" s="41" t="s">
        <v>101</v>
      </c>
      <c r="AA62" s="41" t="s">
        <v>101</v>
      </c>
      <c r="AB62" s="41" t="s">
        <v>101</v>
      </c>
      <c r="AC62" s="41" t="s">
        <v>101</v>
      </c>
      <c r="AD62" s="43" t="s">
        <v>298</v>
      </c>
      <c r="AE62" s="47">
        <v>41829</v>
      </c>
      <c r="AF62" s="46">
        <v>1075</v>
      </c>
      <c r="AG62" s="48">
        <v>41880</v>
      </c>
      <c r="AH62" s="41" t="s">
        <v>299</v>
      </c>
      <c r="AI62" s="41" t="s">
        <v>104</v>
      </c>
      <c r="AJ62" s="41" t="s">
        <v>101</v>
      </c>
      <c r="AK62" s="47"/>
      <c r="AL62" s="41" t="s">
        <v>105</v>
      </c>
      <c r="AM62" s="47">
        <v>45291</v>
      </c>
      <c r="AN62" s="47"/>
      <c r="AO62" s="47">
        <v>44195</v>
      </c>
      <c r="AP62" s="41" t="s">
        <v>101</v>
      </c>
      <c r="AQ62" s="41" t="s">
        <v>101</v>
      </c>
      <c r="AR62" s="41" t="s">
        <v>297</v>
      </c>
      <c r="AS62" s="49">
        <v>43543.500659722369</v>
      </c>
      <c r="AT62" s="47"/>
      <c r="AU62" s="41" t="s">
        <v>101</v>
      </c>
      <c r="AV62" s="45">
        <v>2247652</v>
      </c>
      <c r="AW62" s="45">
        <v>2247669</v>
      </c>
      <c r="AX62" s="45">
        <v>2372849</v>
      </c>
      <c r="AY62" s="45">
        <v>7750760</v>
      </c>
      <c r="AZ62" s="41" t="s">
        <v>106</v>
      </c>
    </row>
    <row r="63" spans="1:52" s="50" customFormat="1" ht="24.95" customHeight="1" x14ac:dyDescent="0.25">
      <c r="A63" s="41" t="s">
        <v>92</v>
      </c>
      <c r="B63" s="41" t="s">
        <v>93</v>
      </c>
      <c r="C63" s="41" t="s">
        <v>94</v>
      </c>
      <c r="D63" s="43">
        <v>63</v>
      </c>
      <c r="E63" s="44" t="s">
        <v>300</v>
      </c>
      <c r="F63" s="41" t="s">
        <v>96</v>
      </c>
      <c r="G63" s="41" t="s">
        <v>97</v>
      </c>
      <c r="H63" s="41" t="s">
        <v>98</v>
      </c>
      <c r="I63" s="45">
        <v>1945</v>
      </c>
      <c r="J63" s="45">
        <v>1945</v>
      </c>
      <c r="K63" s="41" t="s">
        <v>108</v>
      </c>
      <c r="L63" s="45">
        <v>2</v>
      </c>
      <c r="M63" s="45">
        <v>2</v>
      </c>
      <c r="N63" s="45">
        <v>1</v>
      </c>
      <c r="O63" s="45">
        <v>3</v>
      </c>
      <c r="P63" s="45">
        <v>3</v>
      </c>
      <c r="Q63" s="45">
        <v>6</v>
      </c>
      <c r="R63" s="46">
        <v>144.80000000000001</v>
      </c>
      <c r="S63" s="46">
        <v>144.80000000000001</v>
      </c>
      <c r="T63" s="46"/>
      <c r="U63" s="46"/>
      <c r="V63" s="46"/>
      <c r="W63" s="47"/>
      <c r="X63" s="41" t="s">
        <v>100</v>
      </c>
      <c r="Y63" s="41" t="s">
        <v>101</v>
      </c>
      <c r="Z63" s="41" t="s">
        <v>101</v>
      </c>
      <c r="AA63" s="41" t="s">
        <v>101</v>
      </c>
      <c r="AB63" s="41" t="s">
        <v>101</v>
      </c>
      <c r="AC63" s="41" t="s">
        <v>101</v>
      </c>
      <c r="AD63" s="43" t="s">
        <v>301</v>
      </c>
      <c r="AE63" s="47">
        <v>41836</v>
      </c>
      <c r="AF63" s="46">
        <v>3043</v>
      </c>
      <c r="AG63" s="48">
        <v>41880</v>
      </c>
      <c r="AH63" s="41" t="s">
        <v>302</v>
      </c>
      <c r="AI63" s="41" t="s">
        <v>104</v>
      </c>
      <c r="AJ63" s="41" t="s">
        <v>101</v>
      </c>
      <c r="AK63" s="47"/>
      <c r="AL63" s="41" t="s">
        <v>105</v>
      </c>
      <c r="AM63" s="47">
        <v>45291</v>
      </c>
      <c r="AN63" s="47"/>
      <c r="AO63" s="47">
        <v>44561</v>
      </c>
      <c r="AP63" s="41" t="s">
        <v>101</v>
      </c>
      <c r="AQ63" s="41" t="s">
        <v>116</v>
      </c>
      <c r="AR63" s="41" t="s">
        <v>300</v>
      </c>
      <c r="AS63" s="49">
        <v>43543.500659722369</v>
      </c>
      <c r="AT63" s="47"/>
      <c r="AU63" s="41" t="s">
        <v>101</v>
      </c>
      <c r="AV63" s="45">
        <v>2247652</v>
      </c>
      <c r="AW63" s="45">
        <v>2247669</v>
      </c>
      <c r="AX63" s="45">
        <v>2372849</v>
      </c>
      <c r="AY63" s="45">
        <v>7706964</v>
      </c>
      <c r="AZ63" s="41" t="s">
        <v>106</v>
      </c>
    </row>
    <row r="64" spans="1:52" s="50" customFormat="1" ht="24.95" customHeight="1" x14ac:dyDescent="0.25">
      <c r="A64" s="41" t="s">
        <v>92</v>
      </c>
      <c r="B64" s="41" t="s">
        <v>93</v>
      </c>
      <c r="C64" s="41" t="s">
        <v>94</v>
      </c>
      <c r="D64" s="43">
        <v>64</v>
      </c>
      <c r="E64" s="44" t="s">
        <v>303</v>
      </c>
      <c r="F64" s="41" t="s">
        <v>96</v>
      </c>
      <c r="G64" s="41" t="s">
        <v>97</v>
      </c>
      <c r="H64" s="41" t="s">
        <v>98</v>
      </c>
      <c r="I64" s="45">
        <v>1945</v>
      </c>
      <c r="J64" s="45">
        <v>1945</v>
      </c>
      <c r="K64" s="41" t="s">
        <v>108</v>
      </c>
      <c r="L64" s="45">
        <v>3</v>
      </c>
      <c r="M64" s="45">
        <v>3</v>
      </c>
      <c r="N64" s="45">
        <v>1</v>
      </c>
      <c r="O64" s="45">
        <v>11</v>
      </c>
      <c r="P64" s="45">
        <v>9</v>
      </c>
      <c r="Q64" s="45">
        <v>17</v>
      </c>
      <c r="R64" s="46">
        <v>412</v>
      </c>
      <c r="S64" s="46">
        <v>412</v>
      </c>
      <c r="T64" s="46"/>
      <c r="U64" s="46"/>
      <c r="V64" s="46">
        <v>70</v>
      </c>
      <c r="W64" s="47">
        <v>41844</v>
      </c>
      <c r="X64" s="41" t="s">
        <v>100</v>
      </c>
      <c r="Y64" s="41" t="s">
        <v>101</v>
      </c>
      <c r="Z64" s="41" t="s">
        <v>101</v>
      </c>
      <c r="AA64" s="41" t="s">
        <v>101</v>
      </c>
      <c r="AB64" s="41" t="s">
        <v>101</v>
      </c>
      <c r="AC64" s="41" t="s">
        <v>101</v>
      </c>
      <c r="AD64" s="43" t="s">
        <v>304</v>
      </c>
      <c r="AE64" s="47">
        <v>37301</v>
      </c>
      <c r="AF64" s="46">
        <v>1501</v>
      </c>
      <c r="AG64" s="48">
        <v>41899</v>
      </c>
      <c r="AH64" s="41" t="s">
        <v>305</v>
      </c>
      <c r="AI64" s="41" t="s">
        <v>104</v>
      </c>
      <c r="AJ64" s="41" t="s">
        <v>101</v>
      </c>
      <c r="AK64" s="47"/>
      <c r="AL64" s="41" t="s">
        <v>105</v>
      </c>
      <c r="AM64" s="47">
        <v>45291</v>
      </c>
      <c r="AN64" s="47"/>
      <c r="AO64" s="47">
        <v>46022</v>
      </c>
      <c r="AP64" s="41" t="s">
        <v>101</v>
      </c>
      <c r="AQ64" s="41" t="s">
        <v>111</v>
      </c>
      <c r="AR64" s="41" t="s">
        <v>303</v>
      </c>
      <c r="AS64" s="49">
        <v>43543.500659722369</v>
      </c>
      <c r="AT64" s="47"/>
      <c r="AU64" s="41" t="s">
        <v>101</v>
      </c>
      <c r="AV64" s="45">
        <v>2247652</v>
      </c>
      <c r="AW64" s="45">
        <v>2247669</v>
      </c>
      <c r="AX64" s="45">
        <v>2372849</v>
      </c>
      <c r="AY64" s="45">
        <v>8224688</v>
      </c>
      <c r="AZ64" s="41" t="s">
        <v>106</v>
      </c>
    </row>
    <row r="65" spans="1:52" s="50" customFormat="1" ht="24.95" customHeight="1" x14ac:dyDescent="0.25">
      <c r="A65" s="41" t="s">
        <v>92</v>
      </c>
      <c r="B65" s="41" t="s">
        <v>93</v>
      </c>
      <c r="C65" s="41" t="s">
        <v>94</v>
      </c>
      <c r="D65" s="43">
        <v>65</v>
      </c>
      <c r="E65" s="44" t="s">
        <v>306</v>
      </c>
      <c r="F65" s="41" t="s">
        <v>96</v>
      </c>
      <c r="G65" s="41" t="s">
        <v>97</v>
      </c>
      <c r="H65" s="41" t="s">
        <v>98</v>
      </c>
      <c r="I65" s="45">
        <v>1945</v>
      </c>
      <c r="J65" s="45">
        <v>1945</v>
      </c>
      <c r="K65" s="41" t="s">
        <v>99</v>
      </c>
      <c r="L65" s="45">
        <v>4</v>
      </c>
      <c r="M65" s="45">
        <v>4</v>
      </c>
      <c r="N65" s="45">
        <v>1</v>
      </c>
      <c r="O65" s="45">
        <v>10</v>
      </c>
      <c r="P65" s="45">
        <v>10</v>
      </c>
      <c r="Q65" s="45">
        <v>18</v>
      </c>
      <c r="R65" s="46">
        <v>619.5</v>
      </c>
      <c r="S65" s="46">
        <v>425.3</v>
      </c>
      <c r="T65" s="46"/>
      <c r="U65" s="46"/>
      <c r="V65" s="46">
        <v>70</v>
      </c>
      <c r="W65" s="47">
        <v>41892</v>
      </c>
      <c r="X65" s="41" t="s">
        <v>100</v>
      </c>
      <c r="Y65" s="41" t="s">
        <v>101</v>
      </c>
      <c r="Z65" s="41" t="s">
        <v>101</v>
      </c>
      <c r="AA65" s="41" t="s">
        <v>101</v>
      </c>
      <c r="AB65" s="41" t="s">
        <v>101</v>
      </c>
      <c r="AC65" s="41" t="s">
        <v>101</v>
      </c>
      <c r="AD65" s="43" t="s">
        <v>307</v>
      </c>
      <c r="AE65" s="47">
        <v>41990</v>
      </c>
      <c r="AF65" s="46">
        <v>1774</v>
      </c>
      <c r="AG65" s="48">
        <v>41920</v>
      </c>
      <c r="AH65" s="41" t="s">
        <v>308</v>
      </c>
      <c r="AI65" s="41" t="s">
        <v>104</v>
      </c>
      <c r="AJ65" s="41" t="s">
        <v>101</v>
      </c>
      <c r="AK65" s="47"/>
      <c r="AL65" s="41" t="s">
        <v>105</v>
      </c>
      <c r="AM65" s="47">
        <v>45291</v>
      </c>
      <c r="AN65" s="47"/>
      <c r="AO65" s="47">
        <v>45261</v>
      </c>
      <c r="AP65" s="41" t="s">
        <v>101</v>
      </c>
      <c r="AQ65" s="41" t="s">
        <v>101</v>
      </c>
      <c r="AR65" s="41" t="s">
        <v>306</v>
      </c>
      <c r="AS65" s="49">
        <v>43543.500659722369</v>
      </c>
      <c r="AT65" s="47"/>
      <c r="AU65" s="41" t="s">
        <v>101</v>
      </c>
      <c r="AV65" s="45">
        <v>2247652</v>
      </c>
      <c r="AW65" s="45">
        <v>2247669</v>
      </c>
      <c r="AX65" s="45">
        <v>2372849</v>
      </c>
      <c r="AY65" s="45">
        <v>8211971</v>
      </c>
      <c r="AZ65" s="41" t="s">
        <v>106</v>
      </c>
    </row>
    <row r="66" spans="1:52" s="50" customFormat="1" ht="24.95" customHeight="1" x14ac:dyDescent="0.25">
      <c r="A66" s="41" t="s">
        <v>92</v>
      </c>
      <c r="B66" s="41" t="s">
        <v>93</v>
      </c>
      <c r="C66" s="41" t="s">
        <v>94</v>
      </c>
      <c r="D66" s="43">
        <v>66</v>
      </c>
      <c r="E66" s="44" t="s">
        <v>309</v>
      </c>
      <c r="F66" s="41" t="s">
        <v>96</v>
      </c>
      <c r="G66" s="41" t="s">
        <v>97</v>
      </c>
      <c r="H66" s="41" t="s">
        <v>98</v>
      </c>
      <c r="I66" s="45">
        <v>1945</v>
      </c>
      <c r="J66" s="45">
        <v>1945</v>
      </c>
      <c r="K66" s="41" t="s">
        <v>108</v>
      </c>
      <c r="L66" s="45">
        <v>3</v>
      </c>
      <c r="M66" s="45">
        <v>3</v>
      </c>
      <c r="N66" s="45">
        <v>1</v>
      </c>
      <c r="O66" s="45">
        <v>7</v>
      </c>
      <c r="P66" s="45">
        <v>7</v>
      </c>
      <c r="Q66" s="45">
        <v>19</v>
      </c>
      <c r="R66" s="46">
        <v>278</v>
      </c>
      <c r="S66" s="46">
        <v>246.9</v>
      </c>
      <c r="T66" s="46"/>
      <c r="U66" s="46"/>
      <c r="V66" s="46"/>
      <c r="W66" s="47"/>
      <c r="X66" s="41" t="s">
        <v>100</v>
      </c>
      <c r="Y66" s="41" t="s">
        <v>101</v>
      </c>
      <c r="Z66" s="41" t="s">
        <v>101</v>
      </c>
      <c r="AA66" s="41" t="s">
        <v>101</v>
      </c>
      <c r="AB66" s="41" t="s">
        <v>101</v>
      </c>
      <c r="AC66" s="41" t="s">
        <v>101</v>
      </c>
      <c r="AD66" s="43" t="s">
        <v>310</v>
      </c>
      <c r="AE66" s="47">
        <v>39793</v>
      </c>
      <c r="AF66" s="46">
        <v>2300</v>
      </c>
      <c r="AG66" s="48">
        <v>41922</v>
      </c>
      <c r="AH66" s="41" t="s">
        <v>311</v>
      </c>
      <c r="AI66" s="41" t="s">
        <v>104</v>
      </c>
      <c r="AJ66" s="41" t="s">
        <v>101</v>
      </c>
      <c r="AK66" s="47"/>
      <c r="AL66" s="41" t="s">
        <v>105</v>
      </c>
      <c r="AM66" s="47">
        <v>45291</v>
      </c>
      <c r="AN66" s="47"/>
      <c r="AO66" s="47">
        <v>44561</v>
      </c>
      <c r="AP66" s="41" t="s">
        <v>101</v>
      </c>
      <c r="AQ66" s="41" t="s">
        <v>116</v>
      </c>
      <c r="AR66" s="41" t="s">
        <v>309</v>
      </c>
      <c r="AS66" s="49">
        <v>43543.500659722369</v>
      </c>
      <c r="AT66" s="47"/>
      <c r="AU66" s="41" t="s">
        <v>101</v>
      </c>
      <c r="AV66" s="45">
        <v>2247652</v>
      </c>
      <c r="AW66" s="45">
        <v>2247669</v>
      </c>
      <c r="AX66" s="45">
        <v>2372849</v>
      </c>
      <c r="AY66" s="45">
        <v>7750919</v>
      </c>
      <c r="AZ66" s="41" t="s">
        <v>106</v>
      </c>
    </row>
    <row r="67" spans="1:52" s="50" customFormat="1" ht="24.95" customHeight="1" x14ac:dyDescent="0.25">
      <c r="A67" s="41" t="s">
        <v>92</v>
      </c>
      <c r="B67" s="41" t="s">
        <v>93</v>
      </c>
      <c r="C67" s="41" t="s">
        <v>94</v>
      </c>
      <c r="D67" s="43">
        <v>67</v>
      </c>
      <c r="E67" s="44" t="s">
        <v>312</v>
      </c>
      <c r="F67" s="41" t="s">
        <v>96</v>
      </c>
      <c r="G67" s="41" t="s">
        <v>97</v>
      </c>
      <c r="H67" s="41" t="s">
        <v>98</v>
      </c>
      <c r="I67" s="45">
        <v>1945</v>
      </c>
      <c r="J67" s="45">
        <v>1945</v>
      </c>
      <c r="K67" s="41" t="s">
        <v>108</v>
      </c>
      <c r="L67" s="45">
        <v>3</v>
      </c>
      <c r="M67" s="45">
        <v>3</v>
      </c>
      <c r="N67" s="45">
        <v>1</v>
      </c>
      <c r="O67" s="45">
        <v>5</v>
      </c>
      <c r="P67" s="45">
        <v>5</v>
      </c>
      <c r="Q67" s="45">
        <v>11</v>
      </c>
      <c r="R67" s="46">
        <v>175.5</v>
      </c>
      <c r="S67" s="46">
        <v>175.5</v>
      </c>
      <c r="T67" s="46"/>
      <c r="U67" s="46"/>
      <c r="V67" s="46">
        <v>70</v>
      </c>
      <c r="W67" s="47">
        <v>41983</v>
      </c>
      <c r="X67" s="41" t="s">
        <v>100</v>
      </c>
      <c r="Y67" s="41" t="s">
        <v>101</v>
      </c>
      <c r="Z67" s="41" t="s">
        <v>101</v>
      </c>
      <c r="AA67" s="41" t="s">
        <v>101</v>
      </c>
      <c r="AB67" s="41" t="s">
        <v>101</v>
      </c>
      <c r="AC67" s="41" t="s">
        <v>101</v>
      </c>
      <c r="AD67" s="43" t="s">
        <v>313</v>
      </c>
      <c r="AE67" s="47">
        <v>41101</v>
      </c>
      <c r="AF67" s="46">
        <v>1392</v>
      </c>
      <c r="AG67" s="48">
        <v>42027</v>
      </c>
      <c r="AH67" s="41" t="s">
        <v>314</v>
      </c>
      <c r="AI67" s="41" t="s">
        <v>104</v>
      </c>
      <c r="AJ67" s="41" t="s">
        <v>101</v>
      </c>
      <c r="AK67" s="47"/>
      <c r="AL67" s="41" t="s">
        <v>105</v>
      </c>
      <c r="AM67" s="47">
        <v>45291</v>
      </c>
      <c r="AN67" s="47"/>
      <c r="AO67" s="47">
        <v>46022</v>
      </c>
      <c r="AP67" s="41" t="s">
        <v>101</v>
      </c>
      <c r="AQ67" s="41" t="s">
        <v>111</v>
      </c>
      <c r="AR67" s="41" t="s">
        <v>312</v>
      </c>
      <c r="AS67" s="49">
        <v>43543.500659722369</v>
      </c>
      <c r="AT67" s="47"/>
      <c r="AU67" s="41" t="s">
        <v>101</v>
      </c>
      <c r="AV67" s="45">
        <v>2247652</v>
      </c>
      <c r="AW67" s="45">
        <v>2247669</v>
      </c>
      <c r="AX67" s="45">
        <v>2372849</v>
      </c>
      <c r="AY67" s="45">
        <v>8224893</v>
      </c>
      <c r="AZ67" s="41" t="s">
        <v>106</v>
      </c>
    </row>
    <row r="68" spans="1:52" s="50" customFormat="1" ht="24.95" customHeight="1" x14ac:dyDescent="0.25">
      <c r="A68" s="41" t="s">
        <v>92</v>
      </c>
      <c r="B68" s="41" t="s">
        <v>93</v>
      </c>
      <c r="C68" s="41" t="s">
        <v>94</v>
      </c>
      <c r="D68" s="43">
        <v>68</v>
      </c>
      <c r="E68" s="44" t="s">
        <v>315</v>
      </c>
      <c r="F68" s="41" t="s">
        <v>96</v>
      </c>
      <c r="G68" s="41" t="s">
        <v>97</v>
      </c>
      <c r="H68" s="41" t="s">
        <v>98</v>
      </c>
      <c r="I68" s="45">
        <v>1945</v>
      </c>
      <c r="J68" s="45">
        <v>1945</v>
      </c>
      <c r="K68" s="41" t="s">
        <v>108</v>
      </c>
      <c r="L68" s="45">
        <v>4</v>
      </c>
      <c r="M68" s="45">
        <v>4</v>
      </c>
      <c r="N68" s="45">
        <v>1</v>
      </c>
      <c r="O68" s="45">
        <v>23</v>
      </c>
      <c r="P68" s="45">
        <v>23</v>
      </c>
      <c r="Q68" s="45">
        <v>60</v>
      </c>
      <c r="R68" s="46">
        <v>1408.3</v>
      </c>
      <c r="S68" s="46">
        <v>1408.3</v>
      </c>
      <c r="T68" s="46"/>
      <c r="U68" s="46"/>
      <c r="V68" s="46">
        <v>70</v>
      </c>
      <c r="W68" s="47">
        <v>41983</v>
      </c>
      <c r="X68" s="41" t="s">
        <v>100</v>
      </c>
      <c r="Y68" s="47"/>
      <c r="Z68" s="41" t="s">
        <v>101</v>
      </c>
      <c r="AA68" s="41" t="s">
        <v>101</v>
      </c>
      <c r="AB68" s="41" t="s">
        <v>101</v>
      </c>
      <c r="AC68" s="41" t="s">
        <v>101</v>
      </c>
      <c r="AD68" s="43" t="s">
        <v>316</v>
      </c>
      <c r="AE68" s="47">
        <v>41598</v>
      </c>
      <c r="AF68" s="46">
        <v>1507</v>
      </c>
      <c r="AG68" s="48">
        <v>42027</v>
      </c>
      <c r="AH68" s="41" t="s">
        <v>317</v>
      </c>
      <c r="AI68" s="41" t="s">
        <v>104</v>
      </c>
      <c r="AJ68" s="41" t="s">
        <v>101</v>
      </c>
      <c r="AK68" s="47"/>
      <c r="AL68" s="41" t="s">
        <v>105</v>
      </c>
      <c r="AM68" s="47">
        <v>45291</v>
      </c>
      <c r="AN68" s="47"/>
      <c r="AO68" s="47">
        <v>46022</v>
      </c>
      <c r="AP68" s="41" t="s">
        <v>101</v>
      </c>
      <c r="AQ68" s="41" t="s">
        <v>111</v>
      </c>
      <c r="AR68" s="41" t="s">
        <v>315</v>
      </c>
      <c r="AS68" s="49">
        <v>43543.500659722369</v>
      </c>
      <c r="AT68" s="47"/>
      <c r="AU68" s="41" t="s">
        <v>101</v>
      </c>
      <c r="AV68" s="45">
        <v>2247652</v>
      </c>
      <c r="AW68" s="45">
        <v>2247669</v>
      </c>
      <c r="AX68" s="45">
        <v>2372849</v>
      </c>
      <c r="AY68" s="45">
        <v>7923989</v>
      </c>
      <c r="AZ68" s="41" t="s">
        <v>106</v>
      </c>
    </row>
    <row r="69" spans="1:52" s="50" customFormat="1" ht="24.95" customHeight="1" x14ac:dyDescent="0.25">
      <c r="A69" s="41" t="s">
        <v>92</v>
      </c>
      <c r="B69" s="41" t="s">
        <v>93</v>
      </c>
      <c r="C69" s="41" t="s">
        <v>94</v>
      </c>
      <c r="D69" s="43">
        <v>69</v>
      </c>
      <c r="E69" s="44" t="s">
        <v>318</v>
      </c>
      <c r="F69" s="41" t="s">
        <v>96</v>
      </c>
      <c r="G69" s="41" t="s">
        <v>97</v>
      </c>
      <c r="H69" s="41" t="s">
        <v>98</v>
      </c>
      <c r="I69" s="45">
        <v>1961</v>
      </c>
      <c r="J69" s="45">
        <v>1961</v>
      </c>
      <c r="K69" s="41" t="s">
        <v>101</v>
      </c>
      <c r="L69" s="45">
        <v>1</v>
      </c>
      <c r="M69" s="45">
        <v>1</v>
      </c>
      <c r="N69" s="45">
        <v>2</v>
      </c>
      <c r="O69" s="45">
        <v>2</v>
      </c>
      <c r="P69" s="45">
        <v>2</v>
      </c>
      <c r="Q69" s="45">
        <v>7</v>
      </c>
      <c r="R69" s="46">
        <v>109.9</v>
      </c>
      <c r="S69" s="46">
        <v>109.9</v>
      </c>
      <c r="T69" s="46"/>
      <c r="U69" s="46"/>
      <c r="V69" s="46"/>
      <c r="W69" s="47"/>
      <c r="X69" s="41" t="s">
        <v>100</v>
      </c>
      <c r="Y69" s="41" t="s">
        <v>101</v>
      </c>
      <c r="Z69" s="41" t="s">
        <v>101</v>
      </c>
      <c r="AA69" s="41" t="s">
        <v>101</v>
      </c>
      <c r="AB69" s="41" t="s">
        <v>101</v>
      </c>
      <c r="AC69" s="41" t="s">
        <v>101</v>
      </c>
      <c r="AD69" s="43" t="s">
        <v>319</v>
      </c>
      <c r="AE69" s="47">
        <v>41526</v>
      </c>
      <c r="AF69" s="46">
        <v>2339</v>
      </c>
      <c r="AG69" s="48">
        <v>42080</v>
      </c>
      <c r="AH69" s="41" t="s">
        <v>320</v>
      </c>
      <c r="AI69" s="41" t="s">
        <v>104</v>
      </c>
      <c r="AJ69" s="41" t="s">
        <v>101</v>
      </c>
      <c r="AK69" s="47"/>
      <c r="AL69" s="41" t="s">
        <v>105</v>
      </c>
      <c r="AM69" s="47">
        <v>43891</v>
      </c>
      <c r="AN69" s="47"/>
      <c r="AO69" s="47">
        <v>46022</v>
      </c>
      <c r="AP69" s="41" t="s">
        <v>101</v>
      </c>
      <c r="AQ69" s="41" t="s">
        <v>111</v>
      </c>
      <c r="AR69" s="41" t="s">
        <v>318</v>
      </c>
      <c r="AS69" s="49">
        <v>43543.500659722369</v>
      </c>
      <c r="AT69" s="47"/>
      <c r="AU69" s="41" t="s">
        <v>101</v>
      </c>
      <c r="AV69" s="45">
        <v>2247652</v>
      </c>
      <c r="AW69" s="45">
        <v>2247669</v>
      </c>
      <c r="AX69" s="45">
        <v>2372849</v>
      </c>
      <c r="AY69" s="45">
        <v>9103023</v>
      </c>
      <c r="AZ69" s="41" t="s">
        <v>106</v>
      </c>
    </row>
    <row r="70" spans="1:52" s="50" customFormat="1" ht="24.95" customHeight="1" x14ac:dyDescent="0.25">
      <c r="A70" s="41" t="s">
        <v>92</v>
      </c>
      <c r="B70" s="41" t="s">
        <v>93</v>
      </c>
      <c r="C70" s="41" t="s">
        <v>94</v>
      </c>
      <c r="D70" s="43">
        <v>70</v>
      </c>
      <c r="E70" s="44" t="s">
        <v>321</v>
      </c>
      <c r="F70" s="41" t="s">
        <v>96</v>
      </c>
      <c r="G70" s="41" t="s">
        <v>97</v>
      </c>
      <c r="H70" s="41" t="s">
        <v>98</v>
      </c>
      <c r="I70" s="45">
        <v>1945</v>
      </c>
      <c r="J70" s="45">
        <v>1945</v>
      </c>
      <c r="K70" s="41" t="s">
        <v>101</v>
      </c>
      <c r="L70" s="45">
        <v>2</v>
      </c>
      <c r="M70" s="45">
        <v>2</v>
      </c>
      <c r="N70" s="45">
        <v>1</v>
      </c>
      <c r="O70" s="45">
        <v>2</v>
      </c>
      <c r="P70" s="45">
        <v>2</v>
      </c>
      <c r="Q70" s="45">
        <v>6</v>
      </c>
      <c r="R70" s="46">
        <v>96.2</v>
      </c>
      <c r="S70" s="46">
        <v>92.2</v>
      </c>
      <c r="T70" s="46"/>
      <c r="U70" s="46"/>
      <c r="V70" s="46"/>
      <c r="W70" s="47"/>
      <c r="X70" s="41" t="s">
        <v>100</v>
      </c>
      <c r="Y70" s="47"/>
      <c r="Z70" s="41" t="s">
        <v>101</v>
      </c>
      <c r="AA70" s="41" t="s">
        <v>101</v>
      </c>
      <c r="AB70" s="41" t="s">
        <v>101</v>
      </c>
      <c r="AC70" s="41" t="s">
        <v>101</v>
      </c>
      <c r="AD70" s="43" t="s">
        <v>322</v>
      </c>
      <c r="AE70" s="47">
        <v>41584</v>
      </c>
      <c r="AF70" s="46">
        <v>2151</v>
      </c>
      <c r="AG70" s="48">
        <v>42132</v>
      </c>
      <c r="AH70" s="41" t="s">
        <v>323</v>
      </c>
      <c r="AI70" s="41" t="s">
        <v>104</v>
      </c>
      <c r="AJ70" s="41" t="s">
        <v>101</v>
      </c>
      <c r="AK70" s="47"/>
      <c r="AL70" s="41" t="s">
        <v>105</v>
      </c>
      <c r="AM70" s="47">
        <v>43905</v>
      </c>
      <c r="AN70" s="47"/>
      <c r="AO70" s="47">
        <v>46022</v>
      </c>
      <c r="AP70" s="41" t="s">
        <v>101</v>
      </c>
      <c r="AQ70" s="41" t="s">
        <v>111</v>
      </c>
      <c r="AR70" s="41" t="s">
        <v>321</v>
      </c>
      <c r="AS70" s="49">
        <v>43543.500659722369</v>
      </c>
      <c r="AT70" s="47"/>
      <c r="AU70" s="41" t="s">
        <v>101</v>
      </c>
      <c r="AV70" s="45">
        <v>2247652</v>
      </c>
      <c r="AW70" s="45">
        <v>2247669</v>
      </c>
      <c r="AX70" s="45">
        <v>2372849</v>
      </c>
      <c r="AY70" s="45">
        <v>7765357</v>
      </c>
      <c r="AZ70" s="41" t="s">
        <v>106</v>
      </c>
    </row>
    <row r="71" spans="1:52" s="50" customFormat="1" ht="24.95" customHeight="1" x14ac:dyDescent="0.25">
      <c r="A71" s="41" t="s">
        <v>92</v>
      </c>
      <c r="B71" s="41" t="s">
        <v>93</v>
      </c>
      <c r="C71" s="41" t="s">
        <v>94</v>
      </c>
      <c r="D71" s="43">
        <v>71</v>
      </c>
      <c r="E71" s="44" t="s">
        <v>324</v>
      </c>
      <c r="F71" s="41" t="s">
        <v>96</v>
      </c>
      <c r="G71" s="41" t="s">
        <v>97</v>
      </c>
      <c r="H71" s="41" t="s">
        <v>98</v>
      </c>
      <c r="I71" s="45">
        <v>1945</v>
      </c>
      <c r="J71" s="45">
        <v>1945</v>
      </c>
      <c r="K71" s="41" t="s">
        <v>108</v>
      </c>
      <c r="L71" s="45">
        <v>2</v>
      </c>
      <c r="M71" s="45">
        <v>2</v>
      </c>
      <c r="N71" s="45">
        <v>4</v>
      </c>
      <c r="O71" s="45">
        <v>33</v>
      </c>
      <c r="P71" s="45">
        <v>33</v>
      </c>
      <c r="Q71" s="45">
        <v>58</v>
      </c>
      <c r="R71" s="46">
        <v>1136.4000000000001</v>
      </c>
      <c r="S71" s="46">
        <v>1136.4000000000001</v>
      </c>
      <c r="T71" s="46"/>
      <c r="U71" s="46"/>
      <c r="V71" s="46"/>
      <c r="W71" s="47"/>
      <c r="X71" s="41" t="s">
        <v>100</v>
      </c>
      <c r="Y71" s="41" t="s">
        <v>101</v>
      </c>
      <c r="Z71" s="41" t="s">
        <v>101</v>
      </c>
      <c r="AA71" s="41" t="s">
        <v>101</v>
      </c>
      <c r="AB71" s="41" t="s">
        <v>101</v>
      </c>
      <c r="AC71" s="41" t="s">
        <v>101</v>
      </c>
      <c r="AD71" s="43" t="s">
        <v>325</v>
      </c>
      <c r="AE71" s="47">
        <v>40060</v>
      </c>
      <c r="AF71" s="46">
        <v>1980</v>
      </c>
      <c r="AG71" s="48">
        <v>42206</v>
      </c>
      <c r="AH71" s="41" t="s">
        <v>326</v>
      </c>
      <c r="AI71" s="41" t="s">
        <v>104</v>
      </c>
      <c r="AJ71" s="41" t="s">
        <v>101</v>
      </c>
      <c r="AK71" s="41" t="s">
        <v>101</v>
      </c>
      <c r="AL71" s="41" t="s">
        <v>105</v>
      </c>
      <c r="AM71" s="47">
        <v>43465</v>
      </c>
      <c r="AN71" s="47"/>
      <c r="AO71" s="47">
        <v>44561</v>
      </c>
      <c r="AP71" s="41" t="s">
        <v>101</v>
      </c>
      <c r="AQ71" s="41" t="s">
        <v>327</v>
      </c>
      <c r="AR71" s="41" t="s">
        <v>324</v>
      </c>
      <c r="AS71" s="49">
        <v>43536.719652778003</v>
      </c>
      <c r="AT71" s="47"/>
      <c r="AU71" s="41" t="s">
        <v>101</v>
      </c>
      <c r="AV71" s="45">
        <v>2247652</v>
      </c>
      <c r="AW71" s="45">
        <v>2247669</v>
      </c>
      <c r="AX71" s="45">
        <v>2372849</v>
      </c>
      <c r="AY71" s="45">
        <v>8247188</v>
      </c>
      <c r="AZ71" s="41" t="s">
        <v>106</v>
      </c>
    </row>
    <row r="72" spans="1:52" s="50" customFormat="1" ht="24.95" customHeight="1" x14ac:dyDescent="0.25">
      <c r="A72" s="41" t="s">
        <v>92</v>
      </c>
      <c r="B72" s="41" t="s">
        <v>93</v>
      </c>
      <c r="C72" s="41" t="s">
        <v>94</v>
      </c>
      <c r="D72" s="43">
        <v>72</v>
      </c>
      <c r="E72" s="44" t="s">
        <v>328</v>
      </c>
      <c r="F72" s="41" t="s">
        <v>96</v>
      </c>
      <c r="G72" s="41" t="s">
        <v>97</v>
      </c>
      <c r="H72" s="41" t="s">
        <v>98</v>
      </c>
      <c r="I72" s="45">
        <v>1945</v>
      </c>
      <c r="J72" s="45">
        <v>1945</v>
      </c>
      <c r="K72" s="41" t="s">
        <v>108</v>
      </c>
      <c r="L72" s="45">
        <v>2</v>
      </c>
      <c r="M72" s="45">
        <v>2</v>
      </c>
      <c r="N72" s="45">
        <v>2</v>
      </c>
      <c r="O72" s="45">
        <v>13</v>
      </c>
      <c r="P72" s="45">
        <v>13</v>
      </c>
      <c r="Q72" s="45">
        <v>31</v>
      </c>
      <c r="R72" s="46">
        <v>477.4</v>
      </c>
      <c r="S72" s="46">
        <v>477.4</v>
      </c>
      <c r="T72" s="46"/>
      <c r="U72" s="46"/>
      <c r="V72" s="46">
        <v>70</v>
      </c>
      <c r="W72" s="47">
        <v>42220</v>
      </c>
      <c r="X72" s="41" t="s">
        <v>100</v>
      </c>
      <c r="Y72" s="41" t="s">
        <v>101</v>
      </c>
      <c r="Z72" s="41" t="s">
        <v>101</v>
      </c>
      <c r="AA72" s="41" t="s">
        <v>101</v>
      </c>
      <c r="AB72" s="41" t="s">
        <v>101</v>
      </c>
      <c r="AC72" s="41" t="s">
        <v>101</v>
      </c>
      <c r="AD72" s="43" t="s">
        <v>329</v>
      </c>
      <c r="AE72" s="47">
        <v>39140</v>
      </c>
      <c r="AF72" s="46">
        <v>4081</v>
      </c>
      <c r="AG72" s="48">
        <v>42220</v>
      </c>
      <c r="AH72" s="41" t="s">
        <v>330</v>
      </c>
      <c r="AI72" s="41" t="s">
        <v>104</v>
      </c>
      <c r="AJ72" s="41" t="s">
        <v>101</v>
      </c>
      <c r="AK72" s="41" t="s">
        <v>101</v>
      </c>
      <c r="AL72" s="41" t="s">
        <v>105</v>
      </c>
      <c r="AM72" s="47">
        <v>44196</v>
      </c>
      <c r="AN72" s="47"/>
      <c r="AO72" s="47">
        <v>44561</v>
      </c>
      <c r="AP72" s="41" t="s">
        <v>101</v>
      </c>
      <c r="AQ72" s="41" t="s">
        <v>101</v>
      </c>
      <c r="AR72" s="41" t="s">
        <v>328</v>
      </c>
      <c r="AS72" s="49">
        <v>43543.500659722369</v>
      </c>
      <c r="AT72" s="47"/>
      <c r="AU72" s="41" t="s">
        <v>101</v>
      </c>
      <c r="AV72" s="45">
        <v>2247652</v>
      </c>
      <c r="AW72" s="45">
        <v>2247669</v>
      </c>
      <c r="AX72" s="45">
        <v>2372849</v>
      </c>
      <c r="AY72" s="45">
        <v>8064262</v>
      </c>
      <c r="AZ72" s="41" t="s">
        <v>106</v>
      </c>
    </row>
    <row r="73" spans="1:52" s="50" customFormat="1" ht="24.95" customHeight="1" x14ac:dyDescent="0.25">
      <c r="A73" s="41" t="s">
        <v>92</v>
      </c>
      <c r="B73" s="41" t="s">
        <v>93</v>
      </c>
      <c r="C73" s="41" t="s">
        <v>94</v>
      </c>
      <c r="D73" s="43">
        <v>73</v>
      </c>
      <c r="E73" s="44" t="s">
        <v>331</v>
      </c>
      <c r="F73" s="41" t="s">
        <v>96</v>
      </c>
      <c r="G73" s="41" t="s">
        <v>97</v>
      </c>
      <c r="H73" s="41" t="s">
        <v>98</v>
      </c>
      <c r="I73" s="45">
        <v>1945</v>
      </c>
      <c r="J73" s="45">
        <v>1945</v>
      </c>
      <c r="K73" s="41" t="s">
        <v>108</v>
      </c>
      <c r="L73" s="45">
        <v>2</v>
      </c>
      <c r="M73" s="45">
        <v>2</v>
      </c>
      <c r="N73" s="45">
        <v>1</v>
      </c>
      <c r="O73" s="45">
        <v>2</v>
      </c>
      <c r="P73" s="45">
        <v>2</v>
      </c>
      <c r="Q73" s="45">
        <v>12</v>
      </c>
      <c r="R73" s="46">
        <v>104</v>
      </c>
      <c r="S73" s="46">
        <v>104</v>
      </c>
      <c r="T73" s="46"/>
      <c r="U73" s="46"/>
      <c r="V73" s="46">
        <v>70</v>
      </c>
      <c r="W73" s="47">
        <v>42220</v>
      </c>
      <c r="X73" s="41" t="s">
        <v>100</v>
      </c>
      <c r="Y73" s="41" t="s">
        <v>101</v>
      </c>
      <c r="Z73" s="41" t="s">
        <v>101</v>
      </c>
      <c r="AA73" s="41" t="s">
        <v>101</v>
      </c>
      <c r="AB73" s="41" t="s">
        <v>101</v>
      </c>
      <c r="AC73" s="41" t="s">
        <v>101</v>
      </c>
      <c r="AD73" s="43" t="s">
        <v>332</v>
      </c>
      <c r="AE73" s="47">
        <v>40602</v>
      </c>
      <c r="AF73" s="46">
        <v>1590</v>
      </c>
      <c r="AG73" s="48">
        <v>42220</v>
      </c>
      <c r="AH73" s="41" t="s">
        <v>333</v>
      </c>
      <c r="AI73" s="41" t="s">
        <v>104</v>
      </c>
      <c r="AJ73" s="41" t="s">
        <v>101</v>
      </c>
      <c r="AK73" s="47"/>
      <c r="AL73" s="41" t="s">
        <v>105</v>
      </c>
      <c r="AM73" s="47">
        <v>44196</v>
      </c>
      <c r="AN73" s="47"/>
      <c r="AO73" s="47">
        <v>44561</v>
      </c>
      <c r="AP73" s="41" t="s">
        <v>101</v>
      </c>
      <c r="AQ73" s="41" t="s">
        <v>334</v>
      </c>
      <c r="AR73" s="41" t="s">
        <v>331</v>
      </c>
      <c r="AS73" s="49">
        <v>43543.500659722369</v>
      </c>
      <c r="AT73" s="47"/>
      <c r="AU73" s="41" t="s">
        <v>101</v>
      </c>
      <c r="AV73" s="45">
        <v>2247652</v>
      </c>
      <c r="AW73" s="45">
        <v>2247669</v>
      </c>
      <c r="AX73" s="45">
        <v>2372849</v>
      </c>
      <c r="AY73" s="45">
        <v>7750697</v>
      </c>
      <c r="AZ73" s="41" t="s">
        <v>106</v>
      </c>
    </row>
    <row r="74" spans="1:52" s="50" customFormat="1" ht="24.95" customHeight="1" x14ac:dyDescent="0.25">
      <c r="A74" s="41" t="s">
        <v>92</v>
      </c>
      <c r="B74" s="41" t="s">
        <v>93</v>
      </c>
      <c r="C74" s="41" t="s">
        <v>94</v>
      </c>
      <c r="D74" s="43">
        <v>74</v>
      </c>
      <c r="E74" s="44" t="s">
        <v>335</v>
      </c>
      <c r="F74" s="41" t="s">
        <v>96</v>
      </c>
      <c r="G74" s="41" t="s">
        <v>97</v>
      </c>
      <c r="H74" s="41" t="s">
        <v>98</v>
      </c>
      <c r="I74" s="45">
        <v>1945</v>
      </c>
      <c r="J74" s="45">
        <v>1945</v>
      </c>
      <c r="K74" s="41" t="s">
        <v>336</v>
      </c>
      <c r="L74" s="45">
        <v>2</v>
      </c>
      <c r="M74" s="45">
        <v>2</v>
      </c>
      <c r="N74" s="45">
        <v>4</v>
      </c>
      <c r="O74" s="45">
        <v>8</v>
      </c>
      <c r="P74" s="45">
        <v>8</v>
      </c>
      <c r="Q74" s="45">
        <v>15</v>
      </c>
      <c r="R74" s="46">
        <v>195.7</v>
      </c>
      <c r="S74" s="46">
        <v>195.7</v>
      </c>
      <c r="T74" s="46"/>
      <c r="U74" s="46"/>
      <c r="V74" s="46">
        <v>70</v>
      </c>
      <c r="W74" s="47">
        <v>42179</v>
      </c>
      <c r="X74" s="41" t="s">
        <v>100</v>
      </c>
      <c r="Y74" s="41" t="s">
        <v>101</v>
      </c>
      <c r="Z74" s="41" t="s">
        <v>101</v>
      </c>
      <c r="AA74" s="41" t="s">
        <v>101</v>
      </c>
      <c r="AB74" s="41" t="s">
        <v>101</v>
      </c>
      <c r="AC74" s="41" t="s">
        <v>101</v>
      </c>
      <c r="AD74" s="43" t="s">
        <v>337</v>
      </c>
      <c r="AE74" s="47">
        <v>41613</v>
      </c>
      <c r="AF74" s="46">
        <v>1247</v>
      </c>
      <c r="AG74" s="48">
        <v>42220</v>
      </c>
      <c r="AH74" s="41" t="s">
        <v>338</v>
      </c>
      <c r="AI74" s="41" t="s">
        <v>104</v>
      </c>
      <c r="AJ74" s="41" t="s">
        <v>101</v>
      </c>
      <c r="AK74" s="47"/>
      <c r="AL74" s="41" t="s">
        <v>105</v>
      </c>
      <c r="AM74" s="47">
        <v>44196</v>
      </c>
      <c r="AN74" s="47"/>
      <c r="AO74" s="47">
        <v>44561</v>
      </c>
      <c r="AP74" s="41" t="s">
        <v>101</v>
      </c>
      <c r="AQ74" s="41" t="s">
        <v>116</v>
      </c>
      <c r="AR74" s="41" t="s">
        <v>335</v>
      </c>
      <c r="AS74" s="49">
        <v>43543.500659722369</v>
      </c>
      <c r="AT74" s="47"/>
      <c r="AU74" s="41" t="s">
        <v>101</v>
      </c>
      <c r="AV74" s="45">
        <v>2247652</v>
      </c>
      <c r="AW74" s="45">
        <v>2247669</v>
      </c>
      <c r="AX74" s="45">
        <v>2372849</v>
      </c>
      <c r="AY74" s="45">
        <v>7772077</v>
      </c>
      <c r="AZ74" s="41" t="s">
        <v>106</v>
      </c>
    </row>
    <row r="75" spans="1:52" s="50" customFormat="1" ht="24.95" customHeight="1" x14ac:dyDescent="0.25">
      <c r="A75" s="41" t="s">
        <v>92</v>
      </c>
      <c r="B75" s="41" t="s">
        <v>93</v>
      </c>
      <c r="C75" s="41" t="s">
        <v>94</v>
      </c>
      <c r="D75" s="43">
        <v>75</v>
      </c>
      <c r="E75" s="44" t="s">
        <v>339</v>
      </c>
      <c r="F75" s="41" t="s">
        <v>96</v>
      </c>
      <c r="G75" s="41" t="s">
        <v>97</v>
      </c>
      <c r="H75" s="41" t="s">
        <v>98</v>
      </c>
      <c r="I75" s="45">
        <v>1945</v>
      </c>
      <c r="J75" s="45">
        <v>1945</v>
      </c>
      <c r="K75" s="41" t="s">
        <v>132</v>
      </c>
      <c r="L75" s="45">
        <v>2</v>
      </c>
      <c r="M75" s="45">
        <v>2</v>
      </c>
      <c r="N75" s="45">
        <v>4</v>
      </c>
      <c r="O75" s="45">
        <v>8</v>
      </c>
      <c r="P75" s="45">
        <v>8</v>
      </c>
      <c r="Q75" s="45">
        <v>26</v>
      </c>
      <c r="R75" s="46">
        <v>193.1</v>
      </c>
      <c r="S75" s="46">
        <v>190.4</v>
      </c>
      <c r="T75" s="46"/>
      <c r="U75" s="46"/>
      <c r="V75" s="46">
        <v>70</v>
      </c>
      <c r="W75" s="47">
        <v>42220</v>
      </c>
      <c r="X75" s="41" t="s">
        <v>100</v>
      </c>
      <c r="Y75" s="47"/>
      <c r="Z75" s="41" t="s">
        <v>101</v>
      </c>
      <c r="AA75" s="41" t="s">
        <v>101</v>
      </c>
      <c r="AB75" s="41" t="s">
        <v>101</v>
      </c>
      <c r="AC75" s="41" t="s">
        <v>101</v>
      </c>
      <c r="AD75" s="43" t="s">
        <v>340</v>
      </c>
      <c r="AE75" s="47">
        <v>41892</v>
      </c>
      <c r="AF75" s="46">
        <v>2195</v>
      </c>
      <c r="AG75" s="48">
        <v>42220</v>
      </c>
      <c r="AH75" s="41" t="s">
        <v>341</v>
      </c>
      <c r="AI75" s="41" t="s">
        <v>104</v>
      </c>
      <c r="AJ75" s="41" t="s">
        <v>101</v>
      </c>
      <c r="AK75" s="47"/>
      <c r="AL75" s="41" t="s">
        <v>105</v>
      </c>
      <c r="AM75" s="47">
        <v>44196</v>
      </c>
      <c r="AN75" s="47"/>
      <c r="AO75" s="47">
        <v>46022</v>
      </c>
      <c r="AP75" s="41" t="s">
        <v>101</v>
      </c>
      <c r="AQ75" s="41" t="s">
        <v>111</v>
      </c>
      <c r="AR75" s="41" t="s">
        <v>339</v>
      </c>
      <c r="AS75" s="49">
        <v>43543.500659722369</v>
      </c>
      <c r="AT75" s="47"/>
      <c r="AU75" s="41" t="s">
        <v>101</v>
      </c>
      <c r="AV75" s="45">
        <v>2247652</v>
      </c>
      <c r="AW75" s="45">
        <v>2247669</v>
      </c>
      <c r="AX75" s="45">
        <v>2372849</v>
      </c>
      <c r="AY75" s="45">
        <v>7772706</v>
      </c>
      <c r="AZ75" s="41" t="s">
        <v>106</v>
      </c>
    </row>
    <row r="76" spans="1:52" s="50" customFormat="1" ht="24.95" customHeight="1" x14ac:dyDescent="0.25">
      <c r="A76" s="41" t="s">
        <v>92</v>
      </c>
      <c r="B76" s="41" t="s">
        <v>93</v>
      </c>
      <c r="C76" s="41" t="s">
        <v>94</v>
      </c>
      <c r="D76" s="43">
        <v>76</v>
      </c>
      <c r="E76" s="44" t="s">
        <v>342</v>
      </c>
      <c r="F76" s="41" t="s">
        <v>96</v>
      </c>
      <c r="G76" s="41" t="s">
        <v>97</v>
      </c>
      <c r="H76" s="41" t="s">
        <v>98</v>
      </c>
      <c r="I76" s="45">
        <v>1945</v>
      </c>
      <c r="J76" s="45">
        <v>1945</v>
      </c>
      <c r="K76" s="41" t="s">
        <v>108</v>
      </c>
      <c r="L76" s="45">
        <v>3</v>
      </c>
      <c r="M76" s="45">
        <v>3</v>
      </c>
      <c r="N76" s="45">
        <v>1</v>
      </c>
      <c r="O76" s="45">
        <v>12</v>
      </c>
      <c r="P76" s="45">
        <v>12</v>
      </c>
      <c r="Q76" s="45">
        <v>24</v>
      </c>
      <c r="R76" s="46">
        <v>364.1</v>
      </c>
      <c r="S76" s="46">
        <v>364.1</v>
      </c>
      <c r="T76" s="46"/>
      <c r="U76" s="46"/>
      <c r="V76" s="46"/>
      <c r="W76" s="47"/>
      <c r="X76" s="41" t="s">
        <v>100</v>
      </c>
      <c r="Y76" s="41" t="s">
        <v>101</v>
      </c>
      <c r="Z76" s="41" t="s">
        <v>101</v>
      </c>
      <c r="AA76" s="41" t="s">
        <v>101</v>
      </c>
      <c r="AB76" s="41" t="s">
        <v>101</v>
      </c>
      <c r="AC76" s="41" t="s">
        <v>101</v>
      </c>
      <c r="AD76" s="43" t="s">
        <v>343</v>
      </c>
      <c r="AE76" s="47">
        <v>41526</v>
      </c>
      <c r="AF76" s="46">
        <v>1612</v>
      </c>
      <c r="AG76" s="48">
        <v>42234</v>
      </c>
      <c r="AH76" s="41" t="s">
        <v>344</v>
      </c>
      <c r="AI76" s="41" t="s">
        <v>104</v>
      </c>
      <c r="AJ76" s="41" t="s">
        <v>101</v>
      </c>
      <c r="AK76" s="47"/>
      <c r="AL76" s="41" t="s">
        <v>105</v>
      </c>
      <c r="AM76" s="47">
        <v>44196</v>
      </c>
      <c r="AN76" s="47"/>
      <c r="AO76" s="47">
        <v>46022</v>
      </c>
      <c r="AP76" s="41" t="s">
        <v>101</v>
      </c>
      <c r="AQ76" s="41" t="s">
        <v>111</v>
      </c>
      <c r="AR76" s="41" t="s">
        <v>342</v>
      </c>
      <c r="AS76" s="49">
        <v>43543.500659722369</v>
      </c>
      <c r="AT76" s="47"/>
      <c r="AU76" s="41" t="s">
        <v>101</v>
      </c>
      <c r="AV76" s="45">
        <v>2247652</v>
      </c>
      <c r="AW76" s="45">
        <v>2247669</v>
      </c>
      <c r="AX76" s="45">
        <v>2372849</v>
      </c>
      <c r="AY76" s="45">
        <v>7756813</v>
      </c>
      <c r="AZ76" s="41" t="s">
        <v>106</v>
      </c>
    </row>
    <row r="77" spans="1:52" s="50" customFormat="1" ht="24.95" customHeight="1" x14ac:dyDescent="0.25">
      <c r="A77" s="41" t="s">
        <v>92</v>
      </c>
      <c r="B77" s="41" t="s">
        <v>93</v>
      </c>
      <c r="C77" s="41" t="s">
        <v>94</v>
      </c>
      <c r="D77" s="43">
        <v>77</v>
      </c>
      <c r="E77" s="44" t="s">
        <v>345</v>
      </c>
      <c r="F77" s="41" t="s">
        <v>96</v>
      </c>
      <c r="G77" s="41" t="s">
        <v>97</v>
      </c>
      <c r="H77" s="41" t="s">
        <v>98</v>
      </c>
      <c r="I77" s="45">
        <v>1945</v>
      </c>
      <c r="J77" s="45">
        <v>1945</v>
      </c>
      <c r="K77" s="41" t="s">
        <v>108</v>
      </c>
      <c r="L77" s="45">
        <v>3</v>
      </c>
      <c r="M77" s="45">
        <v>3</v>
      </c>
      <c r="N77" s="45">
        <v>1</v>
      </c>
      <c r="O77" s="45">
        <v>12</v>
      </c>
      <c r="P77" s="45">
        <v>12</v>
      </c>
      <c r="Q77" s="45">
        <v>23</v>
      </c>
      <c r="R77" s="46">
        <v>385.1</v>
      </c>
      <c r="S77" s="46">
        <v>385.1</v>
      </c>
      <c r="T77" s="46"/>
      <c r="U77" s="46"/>
      <c r="V77" s="46">
        <v>70</v>
      </c>
      <c r="W77" s="47">
        <v>42306</v>
      </c>
      <c r="X77" s="41" t="s">
        <v>100</v>
      </c>
      <c r="Y77" s="41" t="s">
        <v>101</v>
      </c>
      <c r="Z77" s="41" t="s">
        <v>101</v>
      </c>
      <c r="AA77" s="41" t="s">
        <v>101</v>
      </c>
      <c r="AB77" s="41" t="s">
        <v>101</v>
      </c>
      <c r="AC77" s="41" t="s">
        <v>101</v>
      </c>
      <c r="AD77" s="43" t="s">
        <v>346</v>
      </c>
      <c r="AE77" s="47">
        <v>41634</v>
      </c>
      <c r="AF77" s="46">
        <v>1215</v>
      </c>
      <c r="AG77" s="48">
        <v>42306</v>
      </c>
      <c r="AH77" s="41" t="s">
        <v>347</v>
      </c>
      <c r="AI77" s="41" t="s">
        <v>104</v>
      </c>
      <c r="AJ77" s="41" t="s">
        <v>101</v>
      </c>
      <c r="AK77" s="41" t="s">
        <v>101</v>
      </c>
      <c r="AL77" s="41" t="s">
        <v>105</v>
      </c>
      <c r="AM77" s="47">
        <v>44287</v>
      </c>
      <c r="AN77" s="47"/>
      <c r="AO77" s="47">
        <v>45291</v>
      </c>
      <c r="AP77" s="41" t="s">
        <v>101</v>
      </c>
      <c r="AQ77" s="41" t="s">
        <v>101</v>
      </c>
      <c r="AR77" s="41" t="s">
        <v>345</v>
      </c>
      <c r="AS77" s="49">
        <v>43543.500659722369</v>
      </c>
      <c r="AT77" s="47"/>
      <c r="AU77" s="41" t="s">
        <v>101</v>
      </c>
      <c r="AV77" s="45">
        <v>2247652</v>
      </c>
      <c r="AW77" s="45">
        <v>2247669</v>
      </c>
      <c r="AX77" s="45">
        <v>2372849</v>
      </c>
      <c r="AY77" s="45">
        <v>7756912</v>
      </c>
      <c r="AZ77" s="41" t="s">
        <v>106</v>
      </c>
    </row>
    <row r="78" spans="1:52" s="50" customFormat="1" ht="24.95" customHeight="1" x14ac:dyDescent="0.25">
      <c r="A78" s="41" t="s">
        <v>92</v>
      </c>
      <c r="B78" s="41" t="s">
        <v>93</v>
      </c>
      <c r="C78" s="41" t="s">
        <v>94</v>
      </c>
      <c r="D78" s="43">
        <v>78</v>
      </c>
      <c r="E78" s="44" t="s">
        <v>348</v>
      </c>
      <c r="F78" s="41" t="s">
        <v>96</v>
      </c>
      <c r="G78" s="41" t="s">
        <v>97</v>
      </c>
      <c r="H78" s="41" t="s">
        <v>98</v>
      </c>
      <c r="I78" s="45">
        <v>1945</v>
      </c>
      <c r="J78" s="45">
        <v>1945</v>
      </c>
      <c r="K78" s="41" t="s">
        <v>108</v>
      </c>
      <c r="L78" s="45">
        <v>3</v>
      </c>
      <c r="M78" s="45">
        <v>3</v>
      </c>
      <c r="N78" s="45">
        <v>2</v>
      </c>
      <c r="O78" s="45">
        <v>12</v>
      </c>
      <c r="P78" s="45">
        <v>12</v>
      </c>
      <c r="Q78" s="45">
        <v>34</v>
      </c>
      <c r="R78" s="46">
        <v>513</v>
      </c>
      <c r="S78" s="46">
        <v>513</v>
      </c>
      <c r="T78" s="46"/>
      <c r="U78" s="46"/>
      <c r="V78" s="46"/>
      <c r="W78" s="47"/>
      <c r="X78" s="41" t="s">
        <v>100</v>
      </c>
      <c r="Y78" s="47"/>
      <c r="Z78" s="41" t="s">
        <v>101</v>
      </c>
      <c r="AA78" s="41" t="s">
        <v>101</v>
      </c>
      <c r="AB78" s="41" t="s">
        <v>101</v>
      </c>
      <c r="AC78" s="41" t="s">
        <v>101</v>
      </c>
      <c r="AD78" s="43" t="s">
        <v>101</v>
      </c>
      <c r="AE78" s="47"/>
      <c r="AF78" s="46">
        <v>2335.1</v>
      </c>
      <c r="AG78" s="48">
        <v>42306</v>
      </c>
      <c r="AH78" s="41" t="s">
        <v>349</v>
      </c>
      <c r="AI78" s="41" t="s">
        <v>104</v>
      </c>
      <c r="AJ78" s="41" t="s">
        <v>101</v>
      </c>
      <c r="AK78" s="47"/>
      <c r="AL78" s="41" t="s">
        <v>105</v>
      </c>
      <c r="AM78" s="47">
        <v>44287</v>
      </c>
      <c r="AN78" s="47"/>
      <c r="AO78" s="47">
        <v>44561</v>
      </c>
      <c r="AP78" s="41" t="s">
        <v>101</v>
      </c>
      <c r="AQ78" s="41" t="s">
        <v>116</v>
      </c>
      <c r="AR78" s="41" t="s">
        <v>348</v>
      </c>
      <c r="AS78" s="49">
        <v>43543.500659722369</v>
      </c>
      <c r="AT78" s="47"/>
      <c r="AU78" s="41" t="s">
        <v>101</v>
      </c>
      <c r="AV78" s="45">
        <v>2247652</v>
      </c>
      <c r="AW78" s="45">
        <v>2247669</v>
      </c>
      <c r="AX78" s="45">
        <v>2372849</v>
      </c>
      <c r="AY78" s="45">
        <v>7757117</v>
      </c>
      <c r="AZ78" s="41" t="s">
        <v>106</v>
      </c>
    </row>
    <row r="79" spans="1:52" s="50" customFormat="1" ht="24.95" customHeight="1" x14ac:dyDescent="0.25">
      <c r="A79" s="41" t="s">
        <v>92</v>
      </c>
      <c r="B79" s="41" t="s">
        <v>93</v>
      </c>
      <c r="C79" s="41" t="s">
        <v>94</v>
      </c>
      <c r="D79" s="43">
        <v>79</v>
      </c>
      <c r="E79" s="44" t="s">
        <v>350</v>
      </c>
      <c r="F79" s="41" t="s">
        <v>96</v>
      </c>
      <c r="G79" s="41" t="s">
        <v>97</v>
      </c>
      <c r="H79" s="41" t="s">
        <v>98</v>
      </c>
      <c r="I79" s="45">
        <v>1958</v>
      </c>
      <c r="J79" s="45">
        <v>1958</v>
      </c>
      <c r="K79" s="41" t="s">
        <v>113</v>
      </c>
      <c r="L79" s="45">
        <v>2</v>
      </c>
      <c r="M79" s="45">
        <v>2</v>
      </c>
      <c r="N79" s="45">
        <v>1</v>
      </c>
      <c r="O79" s="45">
        <v>8</v>
      </c>
      <c r="P79" s="45">
        <v>8</v>
      </c>
      <c r="Q79" s="45">
        <v>29</v>
      </c>
      <c r="R79" s="46">
        <v>406.4</v>
      </c>
      <c r="S79" s="46">
        <v>406.4</v>
      </c>
      <c r="T79" s="46"/>
      <c r="U79" s="46"/>
      <c r="V79" s="46"/>
      <c r="W79" s="47"/>
      <c r="X79" s="41" t="s">
        <v>100</v>
      </c>
      <c r="Y79" s="41" t="s">
        <v>101</v>
      </c>
      <c r="Z79" s="41" t="s">
        <v>101</v>
      </c>
      <c r="AA79" s="41" t="s">
        <v>101</v>
      </c>
      <c r="AB79" s="41" t="s">
        <v>101</v>
      </c>
      <c r="AC79" s="41" t="s">
        <v>101</v>
      </c>
      <c r="AD79" s="43" t="s">
        <v>351</v>
      </c>
      <c r="AE79" s="47">
        <v>40716</v>
      </c>
      <c r="AF79" s="46">
        <v>1115</v>
      </c>
      <c r="AG79" s="48">
        <v>42314</v>
      </c>
      <c r="AH79" s="41" t="s">
        <v>352</v>
      </c>
      <c r="AI79" s="41" t="s">
        <v>104</v>
      </c>
      <c r="AJ79" s="41" t="s">
        <v>101</v>
      </c>
      <c r="AK79" s="47"/>
      <c r="AL79" s="41" t="s">
        <v>105</v>
      </c>
      <c r="AM79" s="47">
        <v>44348</v>
      </c>
      <c r="AN79" s="47"/>
      <c r="AO79" s="47">
        <v>44835</v>
      </c>
      <c r="AP79" s="41" t="s">
        <v>101</v>
      </c>
      <c r="AQ79" s="41" t="s">
        <v>101</v>
      </c>
      <c r="AR79" s="41" t="s">
        <v>350</v>
      </c>
      <c r="AS79" s="49">
        <v>43543.500659722369</v>
      </c>
      <c r="AT79" s="47"/>
      <c r="AU79" s="41" t="s">
        <v>101</v>
      </c>
      <c r="AV79" s="45">
        <v>2247652</v>
      </c>
      <c r="AW79" s="45">
        <v>2247669</v>
      </c>
      <c r="AX79" s="45">
        <v>2372849</v>
      </c>
      <c r="AY79" s="45">
        <v>7758578</v>
      </c>
      <c r="AZ79" s="41" t="s">
        <v>106</v>
      </c>
    </row>
    <row r="80" spans="1:52" s="50" customFormat="1" ht="24.95" customHeight="1" x14ac:dyDescent="0.25">
      <c r="A80" s="41" t="s">
        <v>92</v>
      </c>
      <c r="B80" s="41" t="s">
        <v>93</v>
      </c>
      <c r="C80" s="41" t="s">
        <v>94</v>
      </c>
      <c r="D80" s="43">
        <v>80</v>
      </c>
      <c r="E80" s="44" t="s">
        <v>353</v>
      </c>
      <c r="F80" s="41" t="s">
        <v>96</v>
      </c>
      <c r="G80" s="41" t="s">
        <v>97</v>
      </c>
      <c r="H80" s="41" t="s">
        <v>98</v>
      </c>
      <c r="I80" s="45">
        <v>1945</v>
      </c>
      <c r="J80" s="45">
        <v>1945</v>
      </c>
      <c r="K80" s="41" t="s">
        <v>108</v>
      </c>
      <c r="L80" s="45">
        <v>2</v>
      </c>
      <c r="M80" s="45">
        <v>2</v>
      </c>
      <c r="N80" s="45">
        <v>1</v>
      </c>
      <c r="O80" s="45">
        <v>2</v>
      </c>
      <c r="P80" s="45">
        <v>2</v>
      </c>
      <c r="Q80" s="45">
        <v>7</v>
      </c>
      <c r="R80" s="46">
        <v>77.2</v>
      </c>
      <c r="S80" s="46">
        <v>77.2</v>
      </c>
      <c r="T80" s="46"/>
      <c r="U80" s="46"/>
      <c r="V80" s="46">
        <v>70</v>
      </c>
      <c r="W80" s="47">
        <v>42362</v>
      </c>
      <c r="X80" s="41" t="s">
        <v>100</v>
      </c>
      <c r="Y80" s="41" t="s">
        <v>101</v>
      </c>
      <c r="Z80" s="41" t="s">
        <v>101</v>
      </c>
      <c r="AA80" s="41" t="s">
        <v>101</v>
      </c>
      <c r="AB80" s="41" t="s">
        <v>101</v>
      </c>
      <c r="AC80" s="41" t="s">
        <v>101</v>
      </c>
      <c r="AD80" s="43" t="s">
        <v>354</v>
      </c>
      <c r="AE80" s="47">
        <v>42822</v>
      </c>
      <c r="AF80" s="46">
        <v>539.29999999999995</v>
      </c>
      <c r="AG80" s="48">
        <v>42362</v>
      </c>
      <c r="AH80" s="41" t="s">
        <v>355</v>
      </c>
      <c r="AI80" s="41" t="s">
        <v>104</v>
      </c>
      <c r="AJ80" s="41" t="s">
        <v>101</v>
      </c>
      <c r="AK80" s="41" t="s">
        <v>101</v>
      </c>
      <c r="AL80" s="41" t="s">
        <v>105</v>
      </c>
      <c r="AM80" s="47">
        <v>44561</v>
      </c>
      <c r="AN80" s="47"/>
      <c r="AO80" s="47">
        <v>45291</v>
      </c>
      <c r="AP80" s="41" t="s">
        <v>101</v>
      </c>
      <c r="AQ80" s="41" t="s">
        <v>101</v>
      </c>
      <c r="AR80" s="41" t="s">
        <v>353</v>
      </c>
      <c r="AS80" s="49">
        <v>43543.500659722369</v>
      </c>
      <c r="AT80" s="47"/>
      <c r="AU80" s="41" t="s">
        <v>101</v>
      </c>
      <c r="AV80" s="45">
        <v>2247652</v>
      </c>
      <c r="AW80" s="45">
        <v>2247669</v>
      </c>
      <c r="AX80" s="45">
        <v>2372849</v>
      </c>
      <c r="AY80" s="45">
        <v>7828467</v>
      </c>
      <c r="AZ80" s="41" t="s">
        <v>106</v>
      </c>
    </row>
    <row r="81" spans="1:52" s="50" customFormat="1" ht="24.95" customHeight="1" x14ac:dyDescent="0.25">
      <c r="A81" s="41" t="s">
        <v>92</v>
      </c>
      <c r="B81" s="41" t="s">
        <v>93</v>
      </c>
      <c r="C81" s="41" t="s">
        <v>94</v>
      </c>
      <c r="D81" s="43">
        <v>81</v>
      </c>
      <c r="E81" s="44" t="s">
        <v>356</v>
      </c>
      <c r="F81" s="41" t="s">
        <v>96</v>
      </c>
      <c r="G81" s="41" t="s">
        <v>97</v>
      </c>
      <c r="H81" s="41" t="s">
        <v>98</v>
      </c>
      <c r="I81" s="45">
        <v>1945</v>
      </c>
      <c r="J81" s="45">
        <v>1945</v>
      </c>
      <c r="K81" s="41" t="s">
        <v>108</v>
      </c>
      <c r="L81" s="45">
        <v>2</v>
      </c>
      <c r="M81" s="45">
        <v>2</v>
      </c>
      <c r="N81" s="45">
        <v>2</v>
      </c>
      <c r="O81" s="45">
        <v>6</v>
      </c>
      <c r="P81" s="45">
        <v>5</v>
      </c>
      <c r="Q81" s="45">
        <v>11</v>
      </c>
      <c r="R81" s="46">
        <v>277</v>
      </c>
      <c r="S81" s="46">
        <v>277</v>
      </c>
      <c r="T81" s="46"/>
      <c r="U81" s="46"/>
      <c r="V81" s="46">
        <v>70</v>
      </c>
      <c r="W81" s="47">
        <v>42363</v>
      </c>
      <c r="X81" s="41" t="s">
        <v>100</v>
      </c>
      <c r="Y81" s="47"/>
      <c r="Z81" s="41" t="s">
        <v>101</v>
      </c>
      <c r="AA81" s="41" t="s">
        <v>101</v>
      </c>
      <c r="AB81" s="41" t="s">
        <v>101</v>
      </c>
      <c r="AC81" s="41" t="s">
        <v>101</v>
      </c>
      <c r="AD81" s="43" t="s">
        <v>357</v>
      </c>
      <c r="AE81" s="47">
        <v>41313</v>
      </c>
      <c r="AF81" s="46">
        <v>1600</v>
      </c>
      <c r="AG81" s="48">
        <v>42363</v>
      </c>
      <c r="AH81" s="41" t="s">
        <v>358</v>
      </c>
      <c r="AI81" s="41" t="s">
        <v>104</v>
      </c>
      <c r="AJ81" s="41" t="s">
        <v>101</v>
      </c>
      <c r="AK81" s="47"/>
      <c r="AL81" s="41" t="s">
        <v>105</v>
      </c>
      <c r="AM81" s="47">
        <v>44562</v>
      </c>
      <c r="AN81" s="47"/>
      <c r="AO81" s="47">
        <v>46022</v>
      </c>
      <c r="AP81" s="41" t="s">
        <v>101</v>
      </c>
      <c r="AQ81" s="41" t="s">
        <v>111</v>
      </c>
      <c r="AR81" s="41" t="s">
        <v>356</v>
      </c>
      <c r="AS81" s="49">
        <v>43543.500659722369</v>
      </c>
      <c r="AT81" s="47"/>
      <c r="AU81" s="41" t="s">
        <v>101</v>
      </c>
      <c r="AV81" s="45">
        <v>2247652</v>
      </c>
      <c r="AW81" s="45">
        <v>2247669</v>
      </c>
      <c r="AX81" s="45">
        <v>2372849</v>
      </c>
      <c r="AY81" s="45">
        <v>7853409</v>
      </c>
      <c r="AZ81" s="41" t="s">
        <v>106</v>
      </c>
    </row>
    <row r="82" spans="1:52" s="50" customFormat="1" ht="24.95" customHeight="1" x14ac:dyDescent="0.25">
      <c r="A82" s="41" t="s">
        <v>92</v>
      </c>
      <c r="B82" s="41" t="s">
        <v>93</v>
      </c>
      <c r="C82" s="41" t="s">
        <v>94</v>
      </c>
      <c r="D82" s="43">
        <v>82</v>
      </c>
      <c r="E82" s="44" t="s">
        <v>359</v>
      </c>
      <c r="F82" s="41" t="s">
        <v>96</v>
      </c>
      <c r="G82" s="41" t="s">
        <v>97</v>
      </c>
      <c r="H82" s="41" t="s">
        <v>98</v>
      </c>
      <c r="I82" s="45">
        <v>1945</v>
      </c>
      <c r="J82" s="45">
        <v>1945</v>
      </c>
      <c r="K82" s="41" t="s">
        <v>108</v>
      </c>
      <c r="L82" s="45">
        <v>3</v>
      </c>
      <c r="M82" s="45">
        <v>3</v>
      </c>
      <c r="N82" s="45">
        <v>2</v>
      </c>
      <c r="O82" s="45">
        <v>11</v>
      </c>
      <c r="P82" s="45">
        <v>13</v>
      </c>
      <c r="Q82" s="45">
        <v>38</v>
      </c>
      <c r="R82" s="46">
        <v>527.79999999999995</v>
      </c>
      <c r="S82" s="46">
        <v>527.79999999999995</v>
      </c>
      <c r="T82" s="46"/>
      <c r="U82" s="46"/>
      <c r="V82" s="46"/>
      <c r="W82" s="47"/>
      <c r="X82" s="41" t="s">
        <v>100</v>
      </c>
      <c r="Y82" s="47"/>
      <c r="Z82" s="41" t="s">
        <v>101</v>
      </c>
      <c r="AA82" s="41" t="s">
        <v>101</v>
      </c>
      <c r="AB82" s="41" t="s">
        <v>101</v>
      </c>
      <c r="AC82" s="41" t="s">
        <v>101</v>
      </c>
      <c r="AD82" s="43" t="s">
        <v>360</v>
      </c>
      <c r="AE82" s="47">
        <v>40716</v>
      </c>
      <c r="AF82" s="46">
        <v>920</v>
      </c>
      <c r="AG82" s="48">
        <v>42390</v>
      </c>
      <c r="AH82" s="41" t="s">
        <v>361</v>
      </c>
      <c r="AI82" s="41" t="s">
        <v>104</v>
      </c>
      <c r="AJ82" s="41" t="s">
        <v>101</v>
      </c>
      <c r="AK82" s="47"/>
      <c r="AL82" s="41" t="s">
        <v>105</v>
      </c>
      <c r="AM82" s="47">
        <v>44713</v>
      </c>
      <c r="AN82" s="47"/>
      <c r="AO82" s="47">
        <v>46022</v>
      </c>
      <c r="AP82" s="41" t="s">
        <v>101</v>
      </c>
      <c r="AQ82" s="41" t="s">
        <v>111</v>
      </c>
      <c r="AR82" s="41" t="s">
        <v>359</v>
      </c>
      <c r="AS82" s="49">
        <v>43543.500659722369</v>
      </c>
      <c r="AT82" s="47"/>
      <c r="AU82" s="41" t="s">
        <v>101</v>
      </c>
      <c r="AV82" s="45">
        <v>2247652</v>
      </c>
      <c r="AW82" s="45">
        <v>2247669</v>
      </c>
      <c r="AX82" s="45">
        <v>2372849</v>
      </c>
      <c r="AY82" s="45">
        <v>9103986</v>
      </c>
      <c r="AZ82" s="41" t="s">
        <v>106</v>
      </c>
    </row>
    <row r="83" spans="1:52" s="50" customFormat="1" ht="24.95" customHeight="1" x14ac:dyDescent="0.25">
      <c r="A83" s="41" t="s">
        <v>92</v>
      </c>
      <c r="B83" s="41" t="s">
        <v>93</v>
      </c>
      <c r="C83" s="41" t="s">
        <v>94</v>
      </c>
      <c r="D83" s="43">
        <v>83</v>
      </c>
      <c r="E83" s="44" t="s">
        <v>362</v>
      </c>
      <c r="F83" s="41" t="s">
        <v>96</v>
      </c>
      <c r="G83" s="41" t="s">
        <v>97</v>
      </c>
      <c r="H83" s="41" t="s">
        <v>98</v>
      </c>
      <c r="I83" s="45">
        <v>1945</v>
      </c>
      <c r="J83" s="45">
        <v>1945</v>
      </c>
      <c r="K83" s="41" t="s">
        <v>108</v>
      </c>
      <c r="L83" s="45">
        <v>2</v>
      </c>
      <c r="M83" s="45">
        <v>2</v>
      </c>
      <c r="N83" s="45">
        <v>1</v>
      </c>
      <c r="O83" s="45">
        <v>2</v>
      </c>
      <c r="P83" s="45">
        <v>2</v>
      </c>
      <c r="Q83" s="45">
        <v>5</v>
      </c>
      <c r="R83" s="46">
        <v>95.5</v>
      </c>
      <c r="S83" s="46">
        <v>95.5</v>
      </c>
      <c r="T83" s="46"/>
      <c r="U83" s="46"/>
      <c r="V83" s="46"/>
      <c r="W83" s="47"/>
      <c r="X83" s="41" t="s">
        <v>100</v>
      </c>
      <c r="Y83" s="41" t="s">
        <v>101</v>
      </c>
      <c r="Z83" s="41" t="s">
        <v>101</v>
      </c>
      <c r="AA83" s="41" t="s">
        <v>101</v>
      </c>
      <c r="AB83" s="41" t="s">
        <v>101</v>
      </c>
      <c r="AC83" s="41" t="s">
        <v>101</v>
      </c>
      <c r="AD83" s="43" t="s">
        <v>363</v>
      </c>
      <c r="AE83" s="47">
        <v>41824</v>
      </c>
      <c r="AF83" s="46">
        <v>1091</v>
      </c>
      <c r="AG83" s="48">
        <v>42396</v>
      </c>
      <c r="AH83" s="41" t="s">
        <v>364</v>
      </c>
      <c r="AI83" s="41" t="s">
        <v>104</v>
      </c>
      <c r="AJ83" s="41" t="s">
        <v>101</v>
      </c>
      <c r="AK83" s="47"/>
      <c r="AL83" s="41" t="s">
        <v>105</v>
      </c>
      <c r="AM83" s="47">
        <v>44713</v>
      </c>
      <c r="AN83" s="47"/>
      <c r="AO83" s="47">
        <v>46022</v>
      </c>
      <c r="AP83" s="41" t="s">
        <v>101</v>
      </c>
      <c r="AQ83" s="41" t="s">
        <v>111</v>
      </c>
      <c r="AR83" s="41" t="s">
        <v>362</v>
      </c>
      <c r="AS83" s="49">
        <v>43543.500659722369</v>
      </c>
      <c r="AT83" s="47"/>
      <c r="AU83" s="41" t="s">
        <v>101</v>
      </c>
      <c r="AV83" s="45">
        <v>2247652</v>
      </c>
      <c r="AW83" s="45">
        <v>2247669</v>
      </c>
      <c r="AX83" s="45">
        <v>2372849</v>
      </c>
      <c r="AY83" s="45">
        <v>7962059</v>
      </c>
      <c r="AZ83" s="41" t="s">
        <v>106</v>
      </c>
    </row>
    <row r="84" spans="1:52" s="50" customFormat="1" ht="24.95" customHeight="1" x14ac:dyDescent="0.25">
      <c r="A84" s="41" t="s">
        <v>92</v>
      </c>
      <c r="B84" s="41" t="s">
        <v>93</v>
      </c>
      <c r="C84" s="41" t="s">
        <v>94</v>
      </c>
      <c r="D84" s="43">
        <v>84</v>
      </c>
      <c r="E84" s="44" t="s">
        <v>365</v>
      </c>
      <c r="F84" s="41" t="s">
        <v>96</v>
      </c>
      <c r="G84" s="41" t="s">
        <v>97</v>
      </c>
      <c r="H84" s="41" t="s">
        <v>98</v>
      </c>
      <c r="I84" s="45">
        <v>1945</v>
      </c>
      <c r="J84" s="45">
        <v>1945</v>
      </c>
      <c r="K84" s="41" t="s">
        <v>99</v>
      </c>
      <c r="L84" s="45">
        <v>1</v>
      </c>
      <c r="M84" s="45">
        <v>1</v>
      </c>
      <c r="N84" s="45">
        <v>1</v>
      </c>
      <c r="O84" s="45">
        <v>2</v>
      </c>
      <c r="P84" s="45">
        <v>2</v>
      </c>
      <c r="Q84" s="45">
        <v>7</v>
      </c>
      <c r="R84" s="46">
        <v>85.5</v>
      </c>
      <c r="S84" s="46">
        <v>85.5</v>
      </c>
      <c r="T84" s="46"/>
      <c r="U84" s="46"/>
      <c r="V84" s="46"/>
      <c r="W84" s="47"/>
      <c r="X84" s="41" t="s">
        <v>100</v>
      </c>
      <c r="Y84" s="41" t="s">
        <v>101</v>
      </c>
      <c r="Z84" s="41" t="s">
        <v>101</v>
      </c>
      <c r="AA84" s="41" t="s">
        <v>101</v>
      </c>
      <c r="AB84" s="41" t="s">
        <v>101</v>
      </c>
      <c r="AC84" s="41" t="s">
        <v>101</v>
      </c>
      <c r="AD84" s="43" t="s">
        <v>366</v>
      </c>
      <c r="AE84" s="47">
        <v>38891</v>
      </c>
      <c r="AF84" s="46">
        <v>1715</v>
      </c>
      <c r="AG84" s="48">
        <v>42396</v>
      </c>
      <c r="AH84" s="41" t="s">
        <v>367</v>
      </c>
      <c r="AI84" s="41" t="s">
        <v>104</v>
      </c>
      <c r="AJ84" s="41" t="s">
        <v>101</v>
      </c>
      <c r="AK84" s="47"/>
      <c r="AL84" s="41" t="s">
        <v>105</v>
      </c>
      <c r="AM84" s="47">
        <v>44348</v>
      </c>
      <c r="AN84" s="47"/>
      <c r="AO84" s="47">
        <v>44926</v>
      </c>
      <c r="AP84" s="41" t="s">
        <v>101</v>
      </c>
      <c r="AQ84" s="41" t="s">
        <v>101</v>
      </c>
      <c r="AR84" s="41" t="s">
        <v>365</v>
      </c>
      <c r="AS84" s="49">
        <v>43543.500659722369</v>
      </c>
      <c r="AT84" s="47"/>
      <c r="AU84" s="41" t="s">
        <v>101</v>
      </c>
      <c r="AV84" s="45">
        <v>2247652</v>
      </c>
      <c r="AW84" s="45">
        <v>2247669</v>
      </c>
      <c r="AX84" s="45">
        <v>2372849</v>
      </c>
      <c r="AY84" s="45">
        <v>9326290</v>
      </c>
      <c r="AZ84" s="41" t="s">
        <v>106</v>
      </c>
    </row>
    <row r="85" spans="1:52" s="50" customFormat="1" ht="24.95" customHeight="1" x14ac:dyDescent="0.25">
      <c r="A85" s="41" t="s">
        <v>92</v>
      </c>
      <c r="B85" s="41" t="s">
        <v>93</v>
      </c>
      <c r="C85" s="41" t="s">
        <v>94</v>
      </c>
      <c r="D85" s="43">
        <v>85</v>
      </c>
      <c r="E85" s="44" t="s">
        <v>368</v>
      </c>
      <c r="F85" s="41" t="s">
        <v>96</v>
      </c>
      <c r="G85" s="41" t="s">
        <v>97</v>
      </c>
      <c r="H85" s="41" t="s">
        <v>98</v>
      </c>
      <c r="I85" s="45">
        <v>1945</v>
      </c>
      <c r="J85" s="45">
        <v>1945</v>
      </c>
      <c r="K85" s="41" t="s">
        <v>369</v>
      </c>
      <c r="L85" s="45">
        <v>1</v>
      </c>
      <c r="M85" s="45">
        <v>1</v>
      </c>
      <c r="N85" s="45">
        <v>1</v>
      </c>
      <c r="O85" s="45">
        <v>3</v>
      </c>
      <c r="P85" s="45">
        <v>3</v>
      </c>
      <c r="Q85" s="45">
        <v>5</v>
      </c>
      <c r="R85" s="46">
        <v>111.3</v>
      </c>
      <c r="S85" s="46">
        <v>111.3</v>
      </c>
      <c r="T85" s="46"/>
      <c r="U85" s="46"/>
      <c r="V85" s="46"/>
      <c r="W85" s="47"/>
      <c r="X85" s="41" t="s">
        <v>100</v>
      </c>
      <c r="Y85" s="41" t="s">
        <v>101</v>
      </c>
      <c r="Z85" s="41" t="s">
        <v>101</v>
      </c>
      <c r="AA85" s="41" t="s">
        <v>101</v>
      </c>
      <c r="AB85" s="41" t="s">
        <v>101</v>
      </c>
      <c r="AC85" s="41" t="s">
        <v>101</v>
      </c>
      <c r="AD85" s="43" t="s">
        <v>370</v>
      </c>
      <c r="AE85" s="47">
        <v>41052</v>
      </c>
      <c r="AF85" s="46">
        <v>1992</v>
      </c>
      <c r="AG85" s="48">
        <v>42417</v>
      </c>
      <c r="AH85" s="41" t="s">
        <v>371</v>
      </c>
      <c r="AI85" s="41" t="s">
        <v>104</v>
      </c>
      <c r="AJ85" s="41" t="s">
        <v>101</v>
      </c>
      <c r="AK85" s="47"/>
      <c r="AL85" s="41" t="s">
        <v>105</v>
      </c>
      <c r="AM85" s="47">
        <v>44805</v>
      </c>
      <c r="AN85" s="47"/>
      <c r="AO85" s="47">
        <v>44986</v>
      </c>
      <c r="AP85" s="41" t="s">
        <v>101</v>
      </c>
      <c r="AQ85" s="41" t="s">
        <v>101</v>
      </c>
      <c r="AR85" s="41" t="s">
        <v>368</v>
      </c>
      <c r="AS85" s="49">
        <v>43543.500659722369</v>
      </c>
      <c r="AT85" s="47"/>
      <c r="AU85" s="41" t="s">
        <v>101</v>
      </c>
      <c r="AV85" s="45">
        <v>2247652</v>
      </c>
      <c r="AW85" s="45">
        <v>2247669</v>
      </c>
      <c r="AX85" s="45">
        <v>2372849</v>
      </c>
      <c r="AY85" s="45">
        <v>8247406</v>
      </c>
      <c r="AZ85" s="41" t="s">
        <v>106</v>
      </c>
    </row>
    <row r="86" spans="1:52" s="50" customFormat="1" ht="24.95" customHeight="1" x14ac:dyDescent="0.25">
      <c r="A86" s="41" t="s">
        <v>92</v>
      </c>
      <c r="B86" s="41" t="s">
        <v>93</v>
      </c>
      <c r="C86" s="41" t="s">
        <v>94</v>
      </c>
      <c r="D86" s="43">
        <v>86</v>
      </c>
      <c r="E86" s="44" t="s">
        <v>372</v>
      </c>
      <c r="F86" s="41" t="s">
        <v>96</v>
      </c>
      <c r="G86" s="41" t="s">
        <v>97</v>
      </c>
      <c r="H86" s="41" t="s">
        <v>98</v>
      </c>
      <c r="I86" s="45">
        <v>1954</v>
      </c>
      <c r="J86" s="45">
        <v>1954</v>
      </c>
      <c r="K86" s="41" t="s">
        <v>101</v>
      </c>
      <c r="L86" s="45">
        <v>2</v>
      </c>
      <c r="M86" s="45">
        <v>2</v>
      </c>
      <c r="N86" s="45">
        <v>2</v>
      </c>
      <c r="O86" s="45">
        <v>8</v>
      </c>
      <c r="P86" s="45">
        <v>8</v>
      </c>
      <c r="Q86" s="45">
        <v>25</v>
      </c>
      <c r="R86" s="46">
        <v>387.1</v>
      </c>
      <c r="S86" s="46">
        <v>348.3</v>
      </c>
      <c r="T86" s="46"/>
      <c r="U86" s="46"/>
      <c r="V86" s="46"/>
      <c r="W86" s="47"/>
      <c r="X86" s="41" t="s">
        <v>100</v>
      </c>
      <c r="Y86" s="47"/>
      <c r="Z86" s="41" t="s">
        <v>101</v>
      </c>
      <c r="AA86" s="41" t="s">
        <v>101</v>
      </c>
      <c r="AB86" s="41" t="s">
        <v>101</v>
      </c>
      <c r="AC86" s="41" t="s">
        <v>101</v>
      </c>
      <c r="AD86" s="43" t="s">
        <v>373</v>
      </c>
      <c r="AE86" s="47">
        <v>41547</v>
      </c>
      <c r="AF86" s="46">
        <v>1580</v>
      </c>
      <c r="AG86" s="48">
        <v>42486</v>
      </c>
      <c r="AH86" s="41" t="s">
        <v>374</v>
      </c>
      <c r="AI86" s="41" t="s">
        <v>104</v>
      </c>
      <c r="AJ86" s="41" t="s">
        <v>101</v>
      </c>
      <c r="AK86" s="47"/>
      <c r="AL86" s="41" t="s">
        <v>105</v>
      </c>
      <c r="AM86" s="47">
        <v>44348</v>
      </c>
      <c r="AN86" s="47"/>
      <c r="AO86" s="47">
        <v>44561</v>
      </c>
      <c r="AP86" s="41" t="s">
        <v>101</v>
      </c>
      <c r="AQ86" s="41" t="s">
        <v>116</v>
      </c>
      <c r="AR86" s="41" t="s">
        <v>372</v>
      </c>
      <c r="AS86" s="49">
        <v>43543.500659722369</v>
      </c>
      <c r="AT86" s="47"/>
      <c r="AU86" s="41" t="s">
        <v>101</v>
      </c>
      <c r="AV86" s="45">
        <v>2247652</v>
      </c>
      <c r="AW86" s="45">
        <v>2247669</v>
      </c>
      <c r="AX86" s="45">
        <v>2372849</v>
      </c>
      <c r="AY86" s="45">
        <v>8887259</v>
      </c>
      <c r="AZ86" s="41" t="s">
        <v>106</v>
      </c>
    </row>
    <row r="87" spans="1:52" s="50" customFormat="1" ht="24.95" customHeight="1" x14ac:dyDescent="0.25">
      <c r="A87" s="41" t="s">
        <v>92</v>
      </c>
      <c r="B87" s="41" t="s">
        <v>93</v>
      </c>
      <c r="C87" s="41" t="s">
        <v>94</v>
      </c>
      <c r="D87" s="43">
        <v>87</v>
      </c>
      <c r="E87" s="44" t="s">
        <v>375</v>
      </c>
      <c r="F87" s="41" t="s">
        <v>96</v>
      </c>
      <c r="G87" s="41" t="s">
        <v>97</v>
      </c>
      <c r="H87" s="41" t="s">
        <v>98</v>
      </c>
      <c r="I87" s="45">
        <v>1954</v>
      </c>
      <c r="J87" s="45">
        <v>1954</v>
      </c>
      <c r="K87" s="41" t="s">
        <v>101</v>
      </c>
      <c r="L87" s="45">
        <v>2</v>
      </c>
      <c r="M87" s="45">
        <v>2</v>
      </c>
      <c r="N87" s="45">
        <v>1</v>
      </c>
      <c r="O87" s="45">
        <v>5</v>
      </c>
      <c r="P87" s="45">
        <v>5</v>
      </c>
      <c r="Q87" s="45">
        <v>15</v>
      </c>
      <c r="R87" s="46">
        <v>172.4</v>
      </c>
      <c r="S87" s="46">
        <v>172.4</v>
      </c>
      <c r="T87" s="46"/>
      <c r="U87" s="46"/>
      <c r="V87" s="46">
        <v>70</v>
      </c>
      <c r="W87" s="47">
        <v>42489</v>
      </c>
      <c r="X87" s="41" t="s">
        <v>100</v>
      </c>
      <c r="Y87" s="47"/>
      <c r="Z87" s="41" t="s">
        <v>101</v>
      </c>
      <c r="AA87" s="41" t="s">
        <v>101</v>
      </c>
      <c r="AB87" s="41" t="s">
        <v>101</v>
      </c>
      <c r="AC87" s="41" t="s">
        <v>101</v>
      </c>
      <c r="AD87" s="43" t="s">
        <v>376</v>
      </c>
      <c r="AE87" s="47">
        <v>41228</v>
      </c>
      <c r="AF87" s="46">
        <v>612</v>
      </c>
      <c r="AG87" s="48">
        <v>42489</v>
      </c>
      <c r="AH87" s="41" t="s">
        <v>377</v>
      </c>
      <c r="AI87" s="41" t="s">
        <v>104</v>
      </c>
      <c r="AJ87" s="41" t="s">
        <v>101</v>
      </c>
      <c r="AK87" s="47"/>
      <c r="AL87" s="41" t="s">
        <v>105</v>
      </c>
      <c r="AM87" s="47">
        <v>44805</v>
      </c>
      <c r="AN87" s="47"/>
      <c r="AO87" s="47">
        <v>44561</v>
      </c>
      <c r="AP87" s="41" t="s">
        <v>101</v>
      </c>
      <c r="AQ87" s="41" t="s">
        <v>116</v>
      </c>
      <c r="AR87" s="41" t="s">
        <v>375</v>
      </c>
      <c r="AS87" s="49">
        <v>43543.500659722369</v>
      </c>
      <c r="AT87" s="47"/>
      <c r="AU87" s="41" t="s">
        <v>101</v>
      </c>
      <c r="AV87" s="45">
        <v>2247652</v>
      </c>
      <c r="AW87" s="45">
        <v>2247669</v>
      </c>
      <c r="AX87" s="45">
        <v>2372849</v>
      </c>
      <c r="AY87" s="45">
        <v>8228899</v>
      </c>
      <c r="AZ87" s="41" t="s">
        <v>106</v>
      </c>
    </row>
    <row r="88" spans="1:52" s="50" customFormat="1" ht="24.95" customHeight="1" x14ac:dyDescent="0.25">
      <c r="A88" s="41" t="s">
        <v>92</v>
      </c>
      <c r="B88" s="41" t="s">
        <v>93</v>
      </c>
      <c r="C88" s="41" t="s">
        <v>94</v>
      </c>
      <c r="D88" s="43">
        <v>88</v>
      </c>
      <c r="E88" s="44" t="s">
        <v>378</v>
      </c>
      <c r="F88" s="41" t="s">
        <v>96</v>
      </c>
      <c r="G88" s="41" t="s">
        <v>97</v>
      </c>
      <c r="H88" s="41" t="s">
        <v>98</v>
      </c>
      <c r="I88" s="45">
        <v>1954</v>
      </c>
      <c r="J88" s="45">
        <v>1954</v>
      </c>
      <c r="K88" s="41" t="s">
        <v>101</v>
      </c>
      <c r="L88" s="45">
        <v>2</v>
      </c>
      <c r="M88" s="45">
        <v>2</v>
      </c>
      <c r="N88" s="45">
        <v>2</v>
      </c>
      <c r="O88" s="45">
        <v>11</v>
      </c>
      <c r="P88" s="45">
        <v>11</v>
      </c>
      <c r="Q88" s="45">
        <v>26</v>
      </c>
      <c r="R88" s="46">
        <v>348.1</v>
      </c>
      <c r="S88" s="46">
        <v>348.1</v>
      </c>
      <c r="T88" s="46"/>
      <c r="U88" s="46"/>
      <c r="V88" s="46"/>
      <c r="W88" s="47"/>
      <c r="X88" s="41" t="s">
        <v>100</v>
      </c>
      <c r="Y88" s="47"/>
      <c r="Z88" s="41" t="s">
        <v>101</v>
      </c>
      <c r="AA88" s="41" t="s">
        <v>101</v>
      </c>
      <c r="AB88" s="41" t="s">
        <v>101</v>
      </c>
      <c r="AC88" s="41" t="s">
        <v>101</v>
      </c>
      <c r="AD88" s="43" t="s">
        <v>379</v>
      </c>
      <c r="AE88" s="47">
        <v>41625</v>
      </c>
      <c r="AF88" s="46">
        <v>652</v>
      </c>
      <c r="AG88" s="48">
        <v>42573</v>
      </c>
      <c r="AH88" s="41" t="s">
        <v>380</v>
      </c>
      <c r="AI88" s="41" t="s">
        <v>104</v>
      </c>
      <c r="AJ88" s="41" t="s">
        <v>101</v>
      </c>
      <c r="AK88" s="47"/>
      <c r="AL88" s="41" t="s">
        <v>105</v>
      </c>
      <c r="AM88" s="47">
        <v>44621</v>
      </c>
      <c r="AN88" s="47"/>
      <c r="AO88" s="47">
        <v>44561</v>
      </c>
      <c r="AP88" s="41" t="s">
        <v>101</v>
      </c>
      <c r="AQ88" s="41" t="s">
        <v>116</v>
      </c>
      <c r="AR88" s="41" t="s">
        <v>378</v>
      </c>
      <c r="AS88" s="49">
        <v>43543.500659722369</v>
      </c>
      <c r="AT88" s="47"/>
      <c r="AU88" s="41" t="s">
        <v>101</v>
      </c>
      <c r="AV88" s="45">
        <v>2247652</v>
      </c>
      <c r="AW88" s="45">
        <v>2247669</v>
      </c>
      <c r="AX88" s="45">
        <v>2372849</v>
      </c>
      <c r="AY88" s="45">
        <v>8887255</v>
      </c>
      <c r="AZ88" s="41" t="s">
        <v>106</v>
      </c>
    </row>
    <row r="89" spans="1:52" s="50" customFormat="1" ht="24.95" customHeight="1" x14ac:dyDescent="0.25">
      <c r="A89" s="41" t="s">
        <v>92</v>
      </c>
      <c r="B89" s="41" t="s">
        <v>93</v>
      </c>
      <c r="C89" s="41" t="s">
        <v>94</v>
      </c>
      <c r="D89" s="43">
        <v>89</v>
      </c>
      <c r="E89" s="44" t="s">
        <v>381</v>
      </c>
      <c r="F89" s="41" t="s">
        <v>96</v>
      </c>
      <c r="G89" s="41" t="s">
        <v>97</v>
      </c>
      <c r="H89" s="41" t="s">
        <v>98</v>
      </c>
      <c r="I89" s="45">
        <v>1954</v>
      </c>
      <c r="J89" s="45">
        <v>1954</v>
      </c>
      <c r="K89" s="41" t="s">
        <v>101</v>
      </c>
      <c r="L89" s="45">
        <v>2</v>
      </c>
      <c r="M89" s="45">
        <v>2</v>
      </c>
      <c r="N89" s="45">
        <v>2</v>
      </c>
      <c r="O89" s="45">
        <v>8</v>
      </c>
      <c r="P89" s="45">
        <v>8</v>
      </c>
      <c r="Q89" s="45">
        <v>16</v>
      </c>
      <c r="R89" s="46">
        <v>348</v>
      </c>
      <c r="S89" s="46">
        <v>348</v>
      </c>
      <c r="T89" s="46"/>
      <c r="U89" s="46"/>
      <c r="V89" s="46"/>
      <c r="W89" s="47"/>
      <c r="X89" s="41" t="s">
        <v>100</v>
      </c>
      <c r="Y89" s="47"/>
      <c r="Z89" s="41" t="s">
        <v>101</v>
      </c>
      <c r="AA89" s="41" t="s">
        <v>101</v>
      </c>
      <c r="AB89" s="41" t="s">
        <v>101</v>
      </c>
      <c r="AC89" s="41" t="s">
        <v>101</v>
      </c>
      <c r="AD89" s="43" t="s">
        <v>382</v>
      </c>
      <c r="AE89" s="47">
        <v>39463</v>
      </c>
      <c r="AF89" s="46">
        <v>1456</v>
      </c>
      <c r="AG89" s="48">
        <v>42577</v>
      </c>
      <c r="AH89" s="41" t="s">
        <v>383</v>
      </c>
      <c r="AI89" s="41" t="s">
        <v>104</v>
      </c>
      <c r="AJ89" s="41" t="s">
        <v>101</v>
      </c>
      <c r="AK89" s="47"/>
      <c r="AL89" s="41" t="s">
        <v>105</v>
      </c>
      <c r="AM89" s="47">
        <v>44774</v>
      </c>
      <c r="AN89" s="47"/>
      <c r="AO89" s="47">
        <v>44561</v>
      </c>
      <c r="AP89" s="41" t="s">
        <v>101</v>
      </c>
      <c r="AQ89" s="41" t="s">
        <v>101</v>
      </c>
      <c r="AR89" s="41" t="s">
        <v>381</v>
      </c>
      <c r="AS89" s="49">
        <v>43543.500659722369</v>
      </c>
      <c r="AT89" s="47"/>
      <c r="AU89" s="41" t="s">
        <v>101</v>
      </c>
      <c r="AV89" s="45">
        <v>2247652</v>
      </c>
      <c r="AW89" s="45">
        <v>2247669</v>
      </c>
      <c r="AX89" s="45">
        <v>2372849</v>
      </c>
      <c r="AY89" s="45">
        <v>7722093</v>
      </c>
      <c r="AZ89" s="41" t="s">
        <v>106</v>
      </c>
    </row>
    <row r="90" spans="1:52" s="50" customFormat="1" ht="24.95" customHeight="1" x14ac:dyDescent="0.25">
      <c r="A90" s="41" t="s">
        <v>92</v>
      </c>
      <c r="B90" s="41" t="s">
        <v>93</v>
      </c>
      <c r="C90" s="41" t="s">
        <v>94</v>
      </c>
      <c r="D90" s="43">
        <v>90</v>
      </c>
      <c r="E90" s="44" t="s">
        <v>384</v>
      </c>
      <c r="F90" s="41" t="s">
        <v>96</v>
      </c>
      <c r="G90" s="41" t="s">
        <v>97</v>
      </c>
      <c r="H90" s="41" t="s">
        <v>98</v>
      </c>
      <c r="I90" s="45">
        <v>1954</v>
      </c>
      <c r="J90" s="45">
        <v>1954</v>
      </c>
      <c r="K90" s="41" t="s">
        <v>101</v>
      </c>
      <c r="L90" s="45">
        <v>2</v>
      </c>
      <c r="M90" s="45">
        <v>2</v>
      </c>
      <c r="N90" s="45">
        <v>2</v>
      </c>
      <c r="O90" s="45">
        <v>9</v>
      </c>
      <c r="P90" s="45">
        <v>9</v>
      </c>
      <c r="Q90" s="45">
        <v>24</v>
      </c>
      <c r="R90" s="46">
        <v>346.9</v>
      </c>
      <c r="S90" s="46">
        <v>346.9</v>
      </c>
      <c r="T90" s="46"/>
      <c r="U90" s="46"/>
      <c r="V90" s="46"/>
      <c r="W90" s="47"/>
      <c r="X90" s="41" t="s">
        <v>100</v>
      </c>
      <c r="Y90" s="47"/>
      <c r="Z90" s="41" t="s">
        <v>101</v>
      </c>
      <c r="AA90" s="41" t="s">
        <v>101</v>
      </c>
      <c r="AB90" s="41" t="s">
        <v>101</v>
      </c>
      <c r="AC90" s="41" t="s">
        <v>101</v>
      </c>
      <c r="AD90" s="43" t="s">
        <v>385</v>
      </c>
      <c r="AE90" s="47">
        <v>41845</v>
      </c>
      <c r="AF90" s="46">
        <v>946</v>
      </c>
      <c r="AG90" s="48">
        <v>42640</v>
      </c>
      <c r="AH90" s="41" t="s">
        <v>386</v>
      </c>
      <c r="AI90" s="41" t="s">
        <v>104</v>
      </c>
      <c r="AJ90" s="41" t="s">
        <v>101</v>
      </c>
      <c r="AK90" s="47"/>
      <c r="AL90" s="41" t="s">
        <v>105</v>
      </c>
      <c r="AM90" s="47">
        <v>44896</v>
      </c>
      <c r="AN90" s="47"/>
      <c r="AO90" s="47">
        <v>45291</v>
      </c>
      <c r="AP90" s="41" t="s">
        <v>101</v>
      </c>
      <c r="AQ90" s="41" t="s">
        <v>101</v>
      </c>
      <c r="AR90" s="41" t="s">
        <v>384</v>
      </c>
      <c r="AS90" s="49">
        <v>43543.500659722369</v>
      </c>
      <c r="AT90" s="47"/>
      <c r="AU90" s="41" t="s">
        <v>101</v>
      </c>
      <c r="AV90" s="45">
        <v>2247652</v>
      </c>
      <c r="AW90" s="45">
        <v>2247669</v>
      </c>
      <c r="AX90" s="45">
        <v>2372849</v>
      </c>
      <c r="AY90" s="45">
        <v>9104132</v>
      </c>
      <c r="AZ90" s="41" t="s">
        <v>106</v>
      </c>
    </row>
    <row r="91" spans="1:52" s="50" customFormat="1" ht="24.95" customHeight="1" x14ac:dyDescent="0.25">
      <c r="A91" s="41" t="s">
        <v>92</v>
      </c>
      <c r="B91" s="41" t="s">
        <v>93</v>
      </c>
      <c r="C91" s="41" t="s">
        <v>94</v>
      </c>
      <c r="D91" s="43">
        <v>91</v>
      </c>
      <c r="E91" s="44" t="s">
        <v>387</v>
      </c>
      <c r="F91" s="41" t="s">
        <v>96</v>
      </c>
      <c r="G91" s="41" t="s">
        <v>97</v>
      </c>
      <c r="H91" s="41" t="s">
        <v>98</v>
      </c>
      <c r="I91" s="45">
        <v>1945</v>
      </c>
      <c r="J91" s="45">
        <v>1945</v>
      </c>
      <c r="K91" s="41" t="s">
        <v>108</v>
      </c>
      <c r="L91" s="45">
        <v>2</v>
      </c>
      <c r="M91" s="45">
        <v>2</v>
      </c>
      <c r="N91" s="45">
        <v>1</v>
      </c>
      <c r="O91" s="45">
        <v>9</v>
      </c>
      <c r="P91" s="45">
        <v>9</v>
      </c>
      <c r="Q91" s="45">
        <v>11</v>
      </c>
      <c r="R91" s="46">
        <v>367</v>
      </c>
      <c r="S91" s="46">
        <v>327.10000000000002</v>
      </c>
      <c r="T91" s="46"/>
      <c r="U91" s="46"/>
      <c r="V91" s="46">
        <v>70</v>
      </c>
      <c r="W91" s="47">
        <v>42668</v>
      </c>
      <c r="X91" s="41" t="s">
        <v>100</v>
      </c>
      <c r="Y91" s="41" t="s">
        <v>101</v>
      </c>
      <c r="Z91" s="41" t="s">
        <v>101</v>
      </c>
      <c r="AA91" s="41" t="s">
        <v>101</v>
      </c>
      <c r="AB91" s="41" t="s">
        <v>101</v>
      </c>
      <c r="AC91" s="41" t="s">
        <v>101</v>
      </c>
      <c r="AD91" s="43" t="s">
        <v>388</v>
      </c>
      <c r="AE91" s="47">
        <v>40826</v>
      </c>
      <c r="AF91" s="46">
        <v>1967</v>
      </c>
      <c r="AG91" s="48">
        <v>42668</v>
      </c>
      <c r="AH91" s="41" t="s">
        <v>389</v>
      </c>
      <c r="AI91" s="41" t="s">
        <v>104</v>
      </c>
      <c r="AJ91" s="41" t="s">
        <v>101</v>
      </c>
      <c r="AK91" s="41" t="s">
        <v>101</v>
      </c>
      <c r="AL91" s="41" t="s">
        <v>105</v>
      </c>
      <c r="AM91" s="47">
        <v>45261</v>
      </c>
      <c r="AN91" s="47"/>
      <c r="AO91" s="47">
        <v>44926</v>
      </c>
      <c r="AP91" s="41" t="s">
        <v>101</v>
      </c>
      <c r="AQ91" s="41" t="s">
        <v>101</v>
      </c>
      <c r="AR91" s="41" t="s">
        <v>387</v>
      </c>
      <c r="AS91" s="49">
        <v>43543.500659722369</v>
      </c>
      <c r="AT91" s="47"/>
      <c r="AU91" s="41" t="s">
        <v>101</v>
      </c>
      <c r="AV91" s="45">
        <v>2247652</v>
      </c>
      <c r="AW91" s="45">
        <v>2247669</v>
      </c>
      <c r="AX91" s="45">
        <v>2372849</v>
      </c>
      <c r="AY91" s="45">
        <v>9103030</v>
      </c>
      <c r="AZ91" s="41" t="s">
        <v>106</v>
      </c>
    </row>
    <row r="92" spans="1:52" s="50" customFormat="1" ht="24.95" customHeight="1" x14ac:dyDescent="0.25">
      <c r="A92" s="41" t="s">
        <v>92</v>
      </c>
      <c r="B92" s="41" t="s">
        <v>93</v>
      </c>
      <c r="C92" s="41" t="s">
        <v>94</v>
      </c>
      <c r="D92" s="43">
        <v>92</v>
      </c>
      <c r="E92" s="44" t="s">
        <v>390</v>
      </c>
      <c r="F92" s="41" t="s">
        <v>96</v>
      </c>
      <c r="G92" s="41" t="s">
        <v>97</v>
      </c>
      <c r="H92" s="41" t="s">
        <v>98</v>
      </c>
      <c r="I92" s="45">
        <v>1945</v>
      </c>
      <c r="J92" s="45">
        <v>1945</v>
      </c>
      <c r="K92" s="41" t="s">
        <v>108</v>
      </c>
      <c r="L92" s="45">
        <v>2</v>
      </c>
      <c r="M92" s="45">
        <v>2</v>
      </c>
      <c r="N92" s="45">
        <v>2</v>
      </c>
      <c r="O92" s="45">
        <v>12</v>
      </c>
      <c r="P92" s="45">
        <v>12</v>
      </c>
      <c r="Q92" s="45">
        <v>45</v>
      </c>
      <c r="R92" s="46">
        <v>492.5</v>
      </c>
      <c r="S92" s="46">
        <v>491.4</v>
      </c>
      <c r="T92" s="46"/>
      <c r="U92" s="46"/>
      <c r="V92" s="46">
        <v>70</v>
      </c>
      <c r="W92" s="47">
        <v>42669</v>
      </c>
      <c r="X92" s="41" t="s">
        <v>100</v>
      </c>
      <c r="Y92" s="41" t="s">
        <v>101</v>
      </c>
      <c r="Z92" s="41" t="s">
        <v>101</v>
      </c>
      <c r="AA92" s="41" t="s">
        <v>101</v>
      </c>
      <c r="AB92" s="41" t="s">
        <v>101</v>
      </c>
      <c r="AC92" s="41" t="s">
        <v>101</v>
      </c>
      <c r="AD92" s="43" t="s">
        <v>388</v>
      </c>
      <c r="AE92" s="47">
        <v>40826</v>
      </c>
      <c r="AF92" s="46">
        <v>1967</v>
      </c>
      <c r="AG92" s="48">
        <v>42669</v>
      </c>
      <c r="AH92" s="41" t="s">
        <v>391</v>
      </c>
      <c r="AI92" s="41" t="s">
        <v>104</v>
      </c>
      <c r="AJ92" s="41" t="s">
        <v>101</v>
      </c>
      <c r="AK92" s="41" t="s">
        <v>101</v>
      </c>
      <c r="AL92" s="41" t="s">
        <v>105</v>
      </c>
      <c r="AM92" s="47">
        <v>44896</v>
      </c>
      <c r="AN92" s="47"/>
      <c r="AO92" s="47">
        <v>44561</v>
      </c>
      <c r="AP92" s="41" t="s">
        <v>101</v>
      </c>
      <c r="AQ92" s="41" t="s">
        <v>116</v>
      </c>
      <c r="AR92" s="41" t="s">
        <v>390</v>
      </c>
      <c r="AS92" s="49">
        <v>43543.500659722369</v>
      </c>
      <c r="AT92" s="47"/>
      <c r="AU92" s="41" t="s">
        <v>101</v>
      </c>
      <c r="AV92" s="45">
        <v>2247652</v>
      </c>
      <c r="AW92" s="45">
        <v>2247669</v>
      </c>
      <c r="AX92" s="45">
        <v>2372849</v>
      </c>
      <c r="AY92" s="45">
        <v>7752342</v>
      </c>
      <c r="AZ92" s="41" t="s">
        <v>106</v>
      </c>
    </row>
    <row r="93" spans="1:52" s="50" customFormat="1" ht="24.95" customHeight="1" x14ac:dyDescent="0.25">
      <c r="A93" s="41" t="s">
        <v>92</v>
      </c>
      <c r="B93" s="41" t="s">
        <v>93</v>
      </c>
      <c r="C93" s="41" t="s">
        <v>94</v>
      </c>
      <c r="D93" s="43">
        <v>93</v>
      </c>
      <c r="E93" s="44" t="s">
        <v>392</v>
      </c>
      <c r="F93" s="41" t="s">
        <v>96</v>
      </c>
      <c r="G93" s="41" t="s">
        <v>97</v>
      </c>
      <c r="H93" s="41" t="s">
        <v>98</v>
      </c>
      <c r="I93" s="45">
        <v>1945</v>
      </c>
      <c r="J93" s="45">
        <v>1945</v>
      </c>
      <c r="K93" s="41" t="s">
        <v>108</v>
      </c>
      <c r="L93" s="45">
        <v>2</v>
      </c>
      <c r="M93" s="45">
        <v>2</v>
      </c>
      <c r="N93" s="45">
        <v>1</v>
      </c>
      <c r="O93" s="45">
        <v>8</v>
      </c>
      <c r="P93" s="45">
        <v>8</v>
      </c>
      <c r="Q93" s="45">
        <v>26</v>
      </c>
      <c r="R93" s="46">
        <v>310.7</v>
      </c>
      <c r="S93" s="46">
        <v>285.5</v>
      </c>
      <c r="T93" s="46"/>
      <c r="U93" s="46"/>
      <c r="V93" s="46"/>
      <c r="W93" s="47"/>
      <c r="X93" s="41" t="s">
        <v>100</v>
      </c>
      <c r="Y93" s="47"/>
      <c r="Z93" s="41" t="s">
        <v>101</v>
      </c>
      <c r="AA93" s="41" t="s">
        <v>101</v>
      </c>
      <c r="AB93" s="41" t="s">
        <v>101</v>
      </c>
      <c r="AC93" s="41" t="s">
        <v>101</v>
      </c>
      <c r="AD93" s="43" t="s">
        <v>393</v>
      </c>
      <c r="AE93" s="47">
        <v>40084</v>
      </c>
      <c r="AF93" s="46">
        <v>1120</v>
      </c>
      <c r="AG93" s="48">
        <v>42691</v>
      </c>
      <c r="AH93" s="41" t="s">
        <v>394</v>
      </c>
      <c r="AI93" s="41" t="s">
        <v>104</v>
      </c>
      <c r="AJ93" s="41" t="s">
        <v>101</v>
      </c>
      <c r="AK93" s="47"/>
      <c r="AL93" s="41" t="s">
        <v>105</v>
      </c>
      <c r="AM93" s="47">
        <v>44896</v>
      </c>
      <c r="AN93" s="47"/>
      <c r="AO93" s="47">
        <v>44561</v>
      </c>
      <c r="AP93" s="41" t="s">
        <v>101</v>
      </c>
      <c r="AQ93" s="41" t="s">
        <v>116</v>
      </c>
      <c r="AR93" s="41" t="s">
        <v>392</v>
      </c>
      <c r="AS93" s="49">
        <v>43543.500659722369</v>
      </c>
      <c r="AT93" s="47"/>
      <c r="AU93" s="41" t="s">
        <v>101</v>
      </c>
      <c r="AV93" s="45">
        <v>2247652</v>
      </c>
      <c r="AW93" s="45">
        <v>2247669</v>
      </c>
      <c r="AX93" s="45">
        <v>2372849</v>
      </c>
      <c r="AY93" s="45">
        <v>7752345</v>
      </c>
      <c r="AZ93" s="41" t="s">
        <v>106</v>
      </c>
    </row>
  </sheetData>
  <autoFilter ref="A1:S93"/>
  <pageMargins left="0" right="0" top="0" bottom="0" header="0" footer="0"/>
  <pageSetup scale="2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9"/>
  <sheetViews>
    <sheetView tabSelected="1" topLeftCell="A28" zoomScale="90" zoomScaleNormal="90" workbookViewId="0">
      <selection activeCell="C15" sqref="C15"/>
    </sheetView>
  </sheetViews>
  <sheetFormatPr defaultColWidth="9.140625" defaultRowHeight="15" x14ac:dyDescent="0.25"/>
  <cols>
    <col min="1" max="1" width="7.7109375" style="55" customWidth="1"/>
    <col min="2" max="2" width="24.85546875" style="55" customWidth="1"/>
    <col min="3" max="3" width="67.7109375" style="55" customWidth="1"/>
    <col min="4" max="4" width="17.28515625" style="55" customWidth="1"/>
    <col min="5" max="5" width="22.7109375" style="55" customWidth="1"/>
    <col min="6" max="7" width="20.7109375" style="55" customWidth="1"/>
    <col min="8" max="8" width="17" style="55" customWidth="1"/>
    <col min="9" max="9" width="9.140625" style="55"/>
    <col min="10" max="16384" width="9.140625" style="58"/>
  </cols>
  <sheetData>
    <row r="1" spans="1:9" ht="49.5" customHeight="1" x14ac:dyDescent="0.35">
      <c r="D1" s="56"/>
      <c r="E1" s="99" t="s">
        <v>526</v>
      </c>
      <c r="F1" s="100"/>
      <c r="G1" s="157" t="s">
        <v>527</v>
      </c>
      <c r="H1" s="157"/>
    </row>
    <row r="2" spans="1:9" ht="24" customHeight="1" x14ac:dyDescent="0.25">
      <c r="D2" s="56"/>
      <c r="E2" s="99"/>
      <c r="F2" s="99"/>
      <c r="G2" s="158" t="s">
        <v>537</v>
      </c>
      <c r="H2" s="158"/>
    </row>
    <row r="3" spans="1:9" ht="15.75" customHeight="1" x14ac:dyDescent="0.25">
      <c r="D3" s="56"/>
      <c r="E3" s="57"/>
      <c r="F3" s="57"/>
      <c r="G3" s="154"/>
      <c r="H3" s="154"/>
    </row>
    <row r="4" spans="1:9" s="94" customFormat="1" ht="29.25" customHeight="1" x14ac:dyDescent="0.3">
      <c r="A4" s="101"/>
      <c r="B4" s="164" t="s">
        <v>529</v>
      </c>
      <c r="C4" s="164"/>
      <c r="D4" s="164"/>
      <c r="E4" s="164"/>
      <c r="F4" s="164"/>
      <c r="G4" s="164"/>
      <c r="H4" s="101"/>
      <c r="I4" s="57"/>
    </row>
    <row r="5" spans="1:9" s="94" customFormat="1" ht="15.75" x14ac:dyDescent="0.25">
      <c r="A5" s="57"/>
      <c r="B5" s="57"/>
      <c r="C5" s="57"/>
      <c r="D5" s="57"/>
      <c r="E5" s="57"/>
      <c r="F5" s="57"/>
      <c r="G5" s="57"/>
      <c r="H5" s="57"/>
      <c r="I5" s="57"/>
    </row>
    <row r="6" spans="1:9" s="94" customFormat="1" ht="133.5" customHeight="1" x14ac:dyDescent="0.25">
      <c r="A6" s="165" t="s">
        <v>7</v>
      </c>
      <c r="B6" s="165" t="s">
        <v>399</v>
      </c>
      <c r="C6" s="165" t="s">
        <v>400</v>
      </c>
      <c r="D6" s="165" t="s">
        <v>70</v>
      </c>
      <c r="E6" s="165" t="s">
        <v>401</v>
      </c>
      <c r="F6" s="159" t="s">
        <v>530</v>
      </c>
      <c r="G6" s="160"/>
      <c r="H6" s="166" t="s">
        <v>402</v>
      </c>
      <c r="I6" s="57"/>
    </row>
    <row r="7" spans="1:9" s="94" customFormat="1" ht="15.75" customHeight="1" x14ac:dyDescent="0.25">
      <c r="A7" s="165"/>
      <c r="B7" s="165"/>
      <c r="C7" s="165"/>
      <c r="D7" s="165"/>
      <c r="E7" s="165"/>
      <c r="F7" s="144" t="s">
        <v>575</v>
      </c>
      <c r="G7" s="114" t="s">
        <v>576</v>
      </c>
      <c r="H7" s="167"/>
      <c r="I7" s="57"/>
    </row>
    <row r="8" spans="1:9" s="94" customFormat="1" ht="15.75" customHeight="1" x14ac:dyDescent="0.25">
      <c r="A8" s="145">
        <v>1</v>
      </c>
      <c r="B8" s="145">
        <v>2</v>
      </c>
      <c r="C8" s="145">
        <v>3</v>
      </c>
      <c r="D8" s="146">
        <v>4</v>
      </c>
      <c r="E8" s="147">
        <v>5</v>
      </c>
      <c r="F8" s="117">
        <v>6</v>
      </c>
      <c r="G8" s="117">
        <v>7</v>
      </c>
      <c r="H8" s="117">
        <v>8</v>
      </c>
      <c r="I8" s="56"/>
    </row>
    <row r="9" spans="1:9" s="94" customFormat="1" ht="18.75" customHeight="1" x14ac:dyDescent="0.25">
      <c r="A9" s="161" t="s">
        <v>403</v>
      </c>
      <c r="B9" s="162"/>
      <c r="C9" s="163"/>
      <c r="D9" s="108" t="s">
        <v>404</v>
      </c>
      <c r="E9" s="104" t="s">
        <v>404</v>
      </c>
      <c r="F9" s="109">
        <v>70376.28</v>
      </c>
      <c r="G9" s="109">
        <v>4692</v>
      </c>
      <c r="H9" s="104" t="s">
        <v>404</v>
      </c>
      <c r="I9" s="57"/>
    </row>
    <row r="10" spans="1:9" s="94" customFormat="1" ht="54.75" customHeight="1" x14ac:dyDescent="0.25">
      <c r="A10" s="155" t="s">
        <v>531</v>
      </c>
      <c r="B10" s="155"/>
      <c r="C10" s="155"/>
      <c r="D10" s="108" t="s">
        <v>404</v>
      </c>
      <c r="E10" s="104" t="s">
        <v>404</v>
      </c>
      <c r="F10" s="109">
        <v>35188.14</v>
      </c>
      <c r="G10" s="110">
        <v>2346</v>
      </c>
      <c r="H10" s="104" t="s">
        <v>404</v>
      </c>
      <c r="I10" s="57"/>
    </row>
    <row r="11" spans="1:9" s="94" customFormat="1" ht="18.75" customHeight="1" x14ac:dyDescent="0.25">
      <c r="A11" s="156" t="s">
        <v>532</v>
      </c>
      <c r="B11" s="156"/>
      <c r="C11" s="156"/>
      <c r="D11" s="102" t="s">
        <v>404</v>
      </c>
      <c r="E11" s="103" t="s">
        <v>404</v>
      </c>
      <c r="F11" s="111">
        <v>35188.14</v>
      </c>
      <c r="G11" s="112">
        <v>2346</v>
      </c>
      <c r="H11" s="103" t="s">
        <v>404</v>
      </c>
      <c r="I11" s="57"/>
    </row>
    <row r="12" spans="1:9" s="94" customFormat="1" ht="37.5" x14ac:dyDescent="0.25">
      <c r="A12" s="105">
        <v>1</v>
      </c>
      <c r="B12" s="106" t="s">
        <v>533</v>
      </c>
      <c r="C12" s="116" t="s">
        <v>405</v>
      </c>
      <c r="D12" s="107">
        <v>1900</v>
      </c>
      <c r="E12" s="113">
        <v>42220</v>
      </c>
      <c r="F12" s="111">
        <v>1472.8</v>
      </c>
      <c r="G12" s="112">
        <v>82</v>
      </c>
      <c r="H12" s="113">
        <v>45657</v>
      </c>
      <c r="I12" s="57"/>
    </row>
    <row r="13" spans="1:9" s="94" customFormat="1" ht="37.5" x14ac:dyDescent="0.25">
      <c r="A13" s="105">
        <v>2</v>
      </c>
      <c r="B13" s="106" t="s">
        <v>533</v>
      </c>
      <c r="C13" s="116" t="s">
        <v>406</v>
      </c>
      <c r="D13" s="107">
        <v>1945</v>
      </c>
      <c r="E13" s="113">
        <v>41771</v>
      </c>
      <c r="F13" s="111">
        <v>474.5</v>
      </c>
      <c r="G13" s="112">
        <v>20</v>
      </c>
      <c r="H13" s="113">
        <v>45291</v>
      </c>
      <c r="I13" s="57"/>
    </row>
    <row r="14" spans="1:9" s="94" customFormat="1" ht="18.75" x14ac:dyDescent="0.25">
      <c r="A14" s="105">
        <v>3</v>
      </c>
      <c r="B14" s="106" t="s">
        <v>533</v>
      </c>
      <c r="C14" s="150" t="s">
        <v>407</v>
      </c>
      <c r="D14" s="107">
        <v>1945</v>
      </c>
      <c r="E14" s="113">
        <v>41456</v>
      </c>
      <c r="F14" s="111">
        <v>238.8</v>
      </c>
      <c r="G14" s="112">
        <v>19</v>
      </c>
      <c r="H14" s="113">
        <v>44561</v>
      </c>
      <c r="I14" s="57"/>
    </row>
    <row r="15" spans="1:9" s="94" customFormat="1" ht="18.75" x14ac:dyDescent="0.25">
      <c r="A15" s="105">
        <v>4</v>
      </c>
      <c r="B15" s="148" t="s">
        <v>533</v>
      </c>
      <c r="C15" s="152" t="s">
        <v>408</v>
      </c>
      <c r="D15" s="149">
        <v>1945</v>
      </c>
      <c r="E15" s="113">
        <v>41456</v>
      </c>
      <c r="F15" s="111">
        <v>154</v>
      </c>
      <c r="G15" s="112">
        <v>12</v>
      </c>
      <c r="H15" s="113">
        <v>44561</v>
      </c>
      <c r="I15" s="57"/>
    </row>
    <row r="16" spans="1:9" s="57" customFormat="1" ht="18.75" x14ac:dyDescent="0.25">
      <c r="A16" s="105">
        <v>5</v>
      </c>
      <c r="B16" s="106" t="s">
        <v>533</v>
      </c>
      <c r="C16" s="151" t="s">
        <v>409</v>
      </c>
      <c r="D16" s="107">
        <v>1945</v>
      </c>
      <c r="E16" s="113">
        <v>41789</v>
      </c>
      <c r="F16" s="111">
        <v>309.7</v>
      </c>
      <c r="G16" s="112">
        <v>33</v>
      </c>
      <c r="H16" s="113">
        <v>45291</v>
      </c>
    </row>
    <row r="17" spans="1:8" s="57" customFormat="1" ht="18.75" x14ac:dyDescent="0.25">
      <c r="A17" s="105">
        <v>6</v>
      </c>
      <c r="B17" s="106" t="s">
        <v>533</v>
      </c>
      <c r="C17" s="116" t="s">
        <v>410</v>
      </c>
      <c r="D17" s="107">
        <v>1958</v>
      </c>
      <c r="E17" s="113">
        <v>41789</v>
      </c>
      <c r="F17" s="111">
        <v>393.5</v>
      </c>
      <c r="G17" s="112">
        <v>27</v>
      </c>
      <c r="H17" s="113">
        <v>45291</v>
      </c>
    </row>
    <row r="18" spans="1:8" s="57" customFormat="1" ht="18.75" x14ac:dyDescent="0.25">
      <c r="A18" s="105">
        <v>7</v>
      </c>
      <c r="B18" s="106" t="s">
        <v>533</v>
      </c>
      <c r="C18" s="116" t="s">
        <v>411</v>
      </c>
      <c r="D18" s="107">
        <v>1945</v>
      </c>
      <c r="E18" s="113">
        <v>41544</v>
      </c>
      <c r="F18" s="111">
        <v>470.4</v>
      </c>
      <c r="G18" s="112">
        <v>36</v>
      </c>
      <c r="H18" s="113">
        <v>44926</v>
      </c>
    </row>
    <row r="19" spans="1:8" s="57" customFormat="1" ht="18.75" x14ac:dyDescent="0.25">
      <c r="A19" s="105">
        <v>8</v>
      </c>
      <c r="B19" s="106" t="s">
        <v>533</v>
      </c>
      <c r="C19" s="116" t="s">
        <v>412</v>
      </c>
      <c r="D19" s="107">
        <v>1945</v>
      </c>
      <c r="E19" s="113">
        <v>41638</v>
      </c>
      <c r="F19" s="111">
        <v>1104.3</v>
      </c>
      <c r="G19" s="112">
        <v>75</v>
      </c>
      <c r="H19" s="113">
        <v>44926</v>
      </c>
    </row>
    <row r="20" spans="1:8" s="57" customFormat="1" ht="18.75" x14ac:dyDescent="0.25">
      <c r="A20" s="105">
        <v>9</v>
      </c>
      <c r="B20" s="106" t="s">
        <v>533</v>
      </c>
      <c r="C20" s="116" t="s">
        <v>413</v>
      </c>
      <c r="D20" s="107">
        <v>1945</v>
      </c>
      <c r="E20" s="113">
        <v>41498</v>
      </c>
      <c r="F20" s="111">
        <v>2030.7</v>
      </c>
      <c r="G20" s="112">
        <v>123</v>
      </c>
      <c r="H20" s="113">
        <v>44196</v>
      </c>
    </row>
    <row r="21" spans="1:8" s="57" customFormat="1" ht="18.75" x14ac:dyDescent="0.25">
      <c r="A21" s="105">
        <v>10</v>
      </c>
      <c r="B21" s="106" t="s">
        <v>533</v>
      </c>
      <c r="C21" s="116" t="s">
        <v>414</v>
      </c>
      <c r="D21" s="107">
        <v>1945</v>
      </c>
      <c r="E21" s="113">
        <v>42396</v>
      </c>
      <c r="F21" s="111">
        <v>116</v>
      </c>
      <c r="G21" s="112">
        <v>13</v>
      </c>
      <c r="H21" s="113">
        <v>45657</v>
      </c>
    </row>
    <row r="22" spans="1:8" s="57" customFormat="1" ht="18.75" x14ac:dyDescent="0.25">
      <c r="A22" s="105">
        <v>11</v>
      </c>
      <c r="B22" s="106" t="s">
        <v>533</v>
      </c>
      <c r="C22" s="116" t="s">
        <v>415</v>
      </c>
      <c r="D22" s="107">
        <v>1945</v>
      </c>
      <c r="E22" s="113">
        <v>41844</v>
      </c>
      <c r="F22" s="111">
        <v>145.69999999999999</v>
      </c>
      <c r="G22" s="112">
        <v>9</v>
      </c>
      <c r="H22" s="113">
        <v>45291</v>
      </c>
    </row>
    <row r="23" spans="1:8" s="57" customFormat="1" ht="18.75" x14ac:dyDescent="0.25">
      <c r="A23" s="105">
        <v>12</v>
      </c>
      <c r="B23" s="106" t="s">
        <v>533</v>
      </c>
      <c r="C23" s="116" t="s">
        <v>416</v>
      </c>
      <c r="D23" s="107">
        <v>1945</v>
      </c>
      <c r="E23" s="113">
        <v>41834</v>
      </c>
      <c r="F23" s="111">
        <v>133.1</v>
      </c>
      <c r="G23" s="112">
        <v>17</v>
      </c>
      <c r="H23" s="113">
        <v>45291</v>
      </c>
    </row>
    <row r="24" spans="1:8" s="57" customFormat="1" ht="18.75" x14ac:dyDescent="0.25">
      <c r="A24" s="105">
        <v>13</v>
      </c>
      <c r="B24" s="106" t="s">
        <v>533</v>
      </c>
      <c r="C24" s="116" t="s">
        <v>417</v>
      </c>
      <c r="D24" s="107">
        <v>1955</v>
      </c>
      <c r="E24" s="113">
        <v>41834</v>
      </c>
      <c r="F24" s="111">
        <v>387.9</v>
      </c>
      <c r="G24" s="112">
        <v>27</v>
      </c>
      <c r="H24" s="113">
        <v>45291</v>
      </c>
    </row>
    <row r="25" spans="1:8" s="57" customFormat="1" ht="18.75" x14ac:dyDescent="0.25">
      <c r="A25" s="105">
        <v>14</v>
      </c>
      <c r="B25" s="106" t="s">
        <v>533</v>
      </c>
      <c r="C25" s="116" t="s">
        <v>418</v>
      </c>
      <c r="D25" s="107">
        <v>1957</v>
      </c>
      <c r="E25" s="113">
        <v>41794</v>
      </c>
      <c r="F25" s="111">
        <v>192.7</v>
      </c>
      <c r="G25" s="112">
        <v>8</v>
      </c>
      <c r="H25" s="113">
        <v>45291</v>
      </c>
    </row>
    <row r="26" spans="1:8" s="57" customFormat="1" ht="18.75" x14ac:dyDescent="0.25">
      <c r="A26" s="105">
        <v>15</v>
      </c>
      <c r="B26" s="106" t="s">
        <v>533</v>
      </c>
      <c r="C26" s="116" t="s">
        <v>419</v>
      </c>
      <c r="D26" s="107">
        <v>1945</v>
      </c>
      <c r="E26" s="113">
        <v>41983</v>
      </c>
      <c r="F26" s="111">
        <v>642.1</v>
      </c>
      <c r="G26" s="112">
        <v>45</v>
      </c>
      <c r="H26" s="113">
        <v>45291</v>
      </c>
    </row>
    <row r="27" spans="1:8" s="57" customFormat="1" ht="18.75" x14ac:dyDescent="0.25">
      <c r="A27" s="105">
        <v>16</v>
      </c>
      <c r="B27" s="106" t="s">
        <v>533</v>
      </c>
      <c r="C27" s="116" t="s">
        <v>420</v>
      </c>
      <c r="D27" s="107">
        <v>1945</v>
      </c>
      <c r="E27" s="113">
        <v>42220</v>
      </c>
      <c r="F27" s="111">
        <v>193.2</v>
      </c>
      <c r="G27" s="112">
        <v>15</v>
      </c>
      <c r="H27" s="113">
        <v>45291</v>
      </c>
    </row>
    <row r="28" spans="1:8" s="57" customFormat="1" ht="18.75" x14ac:dyDescent="0.25">
      <c r="A28" s="105">
        <v>17</v>
      </c>
      <c r="B28" s="106" t="s">
        <v>533</v>
      </c>
      <c r="C28" s="116" t="s">
        <v>421</v>
      </c>
      <c r="D28" s="107">
        <v>1945</v>
      </c>
      <c r="E28" s="113">
        <v>42314</v>
      </c>
      <c r="F28" s="111">
        <v>427.9</v>
      </c>
      <c r="G28" s="112">
        <v>30</v>
      </c>
      <c r="H28" s="113">
        <v>45657</v>
      </c>
    </row>
    <row r="29" spans="1:8" s="57" customFormat="1" ht="18.75" x14ac:dyDescent="0.25">
      <c r="A29" s="105">
        <v>18</v>
      </c>
      <c r="B29" s="106" t="s">
        <v>533</v>
      </c>
      <c r="C29" s="116" t="s">
        <v>422</v>
      </c>
      <c r="D29" s="107">
        <v>1945</v>
      </c>
      <c r="E29" s="113">
        <v>41789</v>
      </c>
      <c r="F29" s="111">
        <v>159.4</v>
      </c>
      <c r="G29" s="112">
        <v>15</v>
      </c>
      <c r="H29" s="113">
        <v>45291</v>
      </c>
    </row>
    <row r="30" spans="1:8" s="57" customFormat="1" ht="18.75" x14ac:dyDescent="0.25">
      <c r="A30" s="105">
        <v>19</v>
      </c>
      <c r="B30" s="106" t="s">
        <v>533</v>
      </c>
      <c r="C30" s="116" t="s">
        <v>423</v>
      </c>
      <c r="D30" s="107">
        <v>1945</v>
      </c>
      <c r="E30" s="113">
        <v>41827</v>
      </c>
      <c r="F30" s="111">
        <v>261.89999999999998</v>
      </c>
      <c r="G30" s="112">
        <v>13</v>
      </c>
      <c r="H30" s="113">
        <v>45291</v>
      </c>
    </row>
    <row r="31" spans="1:8" s="57" customFormat="1" ht="18.75" x14ac:dyDescent="0.25">
      <c r="A31" s="105">
        <v>20</v>
      </c>
      <c r="B31" s="106" t="s">
        <v>533</v>
      </c>
      <c r="C31" s="116" t="s">
        <v>424</v>
      </c>
      <c r="D31" s="107">
        <v>1945</v>
      </c>
      <c r="E31" s="113">
        <v>41789</v>
      </c>
      <c r="F31" s="111">
        <v>79.2</v>
      </c>
      <c r="G31" s="112">
        <v>10</v>
      </c>
      <c r="H31" s="113">
        <v>45291</v>
      </c>
    </row>
    <row r="32" spans="1:8" s="57" customFormat="1" ht="18.75" x14ac:dyDescent="0.25">
      <c r="A32" s="105">
        <v>21</v>
      </c>
      <c r="B32" s="106" t="s">
        <v>533</v>
      </c>
      <c r="C32" s="116" t="s">
        <v>425</v>
      </c>
      <c r="D32" s="107">
        <v>1945</v>
      </c>
      <c r="E32" s="113">
        <v>41844</v>
      </c>
      <c r="F32" s="111">
        <v>101.5</v>
      </c>
      <c r="G32" s="112">
        <v>5</v>
      </c>
      <c r="H32" s="113">
        <v>45291</v>
      </c>
    </row>
    <row r="33" spans="1:8" s="57" customFormat="1" ht="18.75" x14ac:dyDescent="0.25">
      <c r="A33" s="105">
        <v>22</v>
      </c>
      <c r="B33" s="106" t="s">
        <v>533</v>
      </c>
      <c r="C33" s="116" t="s">
        <v>426</v>
      </c>
      <c r="D33" s="107">
        <v>1945</v>
      </c>
      <c r="E33" s="113">
        <v>42396</v>
      </c>
      <c r="F33" s="111">
        <v>438.3</v>
      </c>
      <c r="G33" s="112">
        <v>27</v>
      </c>
      <c r="H33" s="113">
        <v>45657</v>
      </c>
    </row>
    <row r="34" spans="1:8" s="57" customFormat="1" ht="18.75" x14ac:dyDescent="0.25">
      <c r="A34" s="105">
        <v>23</v>
      </c>
      <c r="B34" s="106" t="s">
        <v>533</v>
      </c>
      <c r="C34" s="116" t="s">
        <v>427</v>
      </c>
      <c r="D34" s="107">
        <v>1959</v>
      </c>
      <c r="E34" s="113">
        <v>41578</v>
      </c>
      <c r="F34" s="111">
        <v>277.10000000000002</v>
      </c>
      <c r="G34" s="112">
        <v>24</v>
      </c>
      <c r="H34" s="113">
        <v>44926</v>
      </c>
    </row>
    <row r="35" spans="1:8" s="57" customFormat="1" ht="18.75" x14ac:dyDescent="0.25">
      <c r="A35" s="105">
        <v>24</v>
      </c>
      <c r="B35" s="106" t="s">
        <v>533</v>
      </c>
      <c r="C35" s="116" t="s">
        <v>428</v>
      </c>
      <c r="D35" s="107">
        <v>1945</v>
      </c>
      <c r="E35" s="113">
        <v>42417</v>
      </c>
      <c r="F35" s="111">
        <v>701.6</v>
      </c>
      <c r="G35" s="112">
        <v>46</v>
      </c>
      <c r="H35" s="113">
        <v>45657</v>
      </c>
    </row>
    <row r="36" spans="1:8" s="57" customFormat="1" ht="18.75" x14ac:dyDescent="0.25">
      <c r="A36" s="105">
        <v>25</v>
      </c>
      <c r="B36" s="106" t="s">
        <v>533</v>
      </c>
      <c r="C36" s="116" t="s">
        <v>429</v>
      </c>
      <c r="D36" s="107">
        <v>1945</v>
      </c>
      <c r="E36" s="113">
        <v>41696</v>
      </c>
      <c r="F36" s="111">
        <v>714.8</v>
      </c>
      <c r="G36" s="112">
        <v>43</v>
      </c>
      <c r="H36" s="113">
        <v>44926</v>
      </c>
    </row>
    <row r="37" spans="1:8" s="57" customFormat="1" ht="18.75" x14ac:dyDescent="0.25">
      <c r="A37" s="105">
        <v>26</v>
      </c>
      <c r="B37" s="106" t="s">
        <v>533</v>
      </c>
      <c r="C37" s="116" t="s">
        <v>430</v>
      </c>
      <c r="D37" s="107">
        <v>1954</v>
      </c>
      <c r="E37" s="113">
        <v>41892</v>
      </c>
      <c r="F37" s="111">
        <v>42.3</v>
      </c>
      <c r="G37" s="112">
        <v>3</v>
      </c>
      <c r="H37" s="113">
        <v>45291</v>
      </c>
    </row>
    <row r="38" spans="1:8" s="57" customFormat="1" ht="18.75" x14ac:dyDescent="0.25">
      <c r="A38" s="105">
        <v>27</v>
      </c>
      <c r="B38" s="106" t="s">
        <v>533</v>
      </c>
      <c r="C38" s="116" t="s">
        <v>431</v>
      </c>
      <c r="D38" s="107">
        <v>1945</v>
      </c>
      <c r="E38" s="113">
        <v>41844</v>
      </c>
      <c r="F38" s="111">
        <v>256.5</v>
      </c>
      <c r="G38" s="112">
        <v>13</v>
      </c>
      <c r="H38" s="113">
        <v>45291</v>
      </c>
    </row>
    <row r="39" spans="1:8" s="57" customFormat="1" ht="18.75" x14ac:dyDescent="0.25">
      <c r="A39" s="105">
        <v>28</v>
      </c>
      <c r="B39" s="106" t="s">
        <v>533</v>
      </c>
      <c r="C39" s="116" t="s">
        <v>432</v>
      </c>
      <c r="D39" s="107">
        <v>1945</v>
      </c>
      <c r="E39" s="113">
        <v>41827</v>
      </c>
      <c r="F39" s="111">
        <v>243.7</v>
      </c>
      <c r="G39" s="112">
        <v>22</v>
      </c>
      <c r="H39" s="113">
        <v>45291</v>
      </c>
    </row>
    <row r="40" spans="1:8" s="57" customFormat="1" ht="18.75" x14ac:dyDescent="0.25">
      <c r="A40" s="105">
        <v>29</v>
      </c>
      <c r="B40" s="106" t="s">
        <v>533</v>
      </c>
      <c r="C40" s="116" t="s">
        <v>433</v>
      </c>
      <c r="D40" s="107">
        <v>1945</v>
      </c>
      <c r="E40" s="113">
        <v>41789</v>
      </c>
      <c r="F40" s="111">
        <v>66.8</v>
      </c>
      <c r="G40" s="112">
        <v>3</v>
      </c>
      <c r="H40" s="113">
        <v>45291</v>
      </c>
    </row>
    <row r="41" spans="1:8" s="57" customFormat="1" ht="18.75" x14ac:dyDescent="0.25">
      <c r="A41" s="105">
        <v>30</v>
      </c>
      <c r="B41" s="106" t="s">
        <v>533</v>
      </c>
      <c r="C41" s="116" t="s">
        <v>434</v>
      </c>
      <c r="D41" s="107">
        <v>1945</v>
      </c>
      <c r="E41" s="113">
        <v>42668</v>
      </c>
      <c r="F41" s="111">
        <v>494.3</v>
      </c>
      <c r="G41" s="112">
        <v>31</v>
      </c>
      <c r="H41" s="113">
        <v>45901</v>
      </c>
    </row>
    <row r="42" spans="1:8" s="57" customFormat="1" ht="18.75" x14ac:dyDescent="0.25">
      <c r="A42" s="105">
        <v>31</v>
      </c>
      <c r="B42" s="106" t="s">
        <v>533</v>
      </c>
      <c r="C42" s="116" t="s">
        <v>435</v>
      </c>
      <c r="D42" s="107">
        <v>1945</v>
      </c>
      <c r="E42" s="113">
        <v>42669</v>
      </c>
      <c r="F42" s="111">
        <v>525.20000000000005</v>
      </c>
      <c r="G42" s="112">
        <v>33</v>
      </c>
      <c r="H42" s="113">
        <v>45901</v>
      </c>
    </row>
    <row r="43" spans="1:8" s="57" customFormat="1" ht="18.75" x14ac:dyDescent="0.25">
      <c r="A43" s="105">
        <v>32</v>
      </c>
      <c r="B43" s="106" t="s">
        <v>533</v>
      </c>
      <c r="C43" s="116" t="s">
        <v>534</v>
      </c>
      <c r="D43" s="107">
        <v>1945</v>
      </c>
      <c r="E43" s="113">
        <v>41638</v>
      </c>
      <c r="F43" s="111">
        <v>543.96</v>
      </c>
      <c r="G43" s="112">
        <v>37</v>
      </c>
      <c r="H43" s="113">
        <v>44926</v>
      </c>
    </row>
    <row r="44" spans="1:8" s="57" customFormat="1" ht="18.75" x14ac:dyDescent="0.25">
      <c r="A44" s="105">
        <v>33</v>
      </c>
      <c r="B44" s="106" t="s">
        <v>533</v>
      </c>
      <c r="C44" s="116" t="s">
        <v>436</v>
      </c>
      <c r="D44" s="107">
        <v>1945</v>
      </c>
      <c r="E44" s="113">
        <v>41313</v>
      </c>
      <c r="F44" s="111">
        <v>270.7</v>
      </c>
      <c r="G44" s="112">
        <v>15</v>
      </c>
      <c r="H44" s="113">
        <v>44196</v>
      </c>
    </row>
    <row r="45" spans="1:8" s="57" customFormat="1" ht="18.75" x14ac:dyDescent="0.25">
      <c r="A45" s="105">
        <v>34</v>
      </c>
      <c r="B45" s="106" t="s">
        <v>533</v>
      </c>
      <c r="C45" s="116" t="s">
        <v>437</v>
      </c>
      <c r="D45" s="107">
        <v>1945</v>
      </c>
      <c r="E45" s="113">
        <v>41498</v>
      </c>
      <c r="F45" s="111">
        <v>1763.5</v>
      </c>
      <c r="G45" s="112">
        <v>94</v>
      </c>
      <c r="H45" s="113">
        <v>44561</v>
      </c>
    </row>
    <row r="46" spans="1:8" s="57" customFormat="1" ht="18.75" x14ac:dyDescent="0.25">
      <c r="A46" s="105">
        <v>35</v>
      </c>
      <c r="B46" s="106" t="s">
        <v>533</v>
      </c>
      <c r="C46" s="116" t="s">
        <v>438</v>
      </c>
      <c r="D46" s="107">
        <v>1945</v>
      </c>
      <c r="E46" s="113">
        <v>42640</v>
      </c>
      <c r="F46" s="111">
        <v>123.4</v>
      </c>
      <c r="G46" s="112">
        <v>6</v>
      </c>
      <c r="H46" s="113">
        <v>45901</v>
      </c>
    </row>
    <row r="47" spans="1:8" s="57" customFormat="1" ht="18.75" x14ac:dyDescent="0.25">
      <c r="A47" s="105">
        <v>36</v>
      </c>
      <c r="B47" s="106" t="s">
        <v>533</v>
      </c>
      <c r="C47" s="116" t="s">
        <v>439</v>
      </c>
      <c r="D47" s="107">
        <v>1945</v>
      </c>
      <c r="E47" s="113">
        <v>41834</v>
      </c>
      <c r="F47" s="111">
        <v>227.2</v>
      </c>
      <c r="G47" s="112">
        <v>17</v>
      </c>
      <c r="H47" s="113">
        <v>45291</v>
      </c>
    </row>
    <row r="48" spans="1:8" s="57" customFormat="1" ht="18.75" x14ac:dyDescent="0.25">
      <c r="A48" s="105">
        <v>37</v>
      </c>
      <c r="B48" s="106" t="s">
        <v>533</v>
      </c>
      <c r="C48" s="116" t="s">
        <v>440</v>
      </c>
      <c r="D48" s="107">
        <v>1945</v>
      </c>
      <c r="E48" s="113">
        <v>41523</v>
      </c>
      <c r="F48" s="111">
        <v>240.3</v>
      </c>
      <c r="G48" s="112">
        <v>24</v>
      </c>
      <c r="H48" s="113">
        <v>44926</v>
      </c>
    </row>
    <row r="49" spans="1:8" s="57" customFormat="1" ht="18.75" x14ac:dyDescent="0.25">
      <c r="A49" s="105">
        <v>38</v>
      </c>
      <c r="B49" s="106" t="s">
        <v>533</v>
      </c>
      <c r="C49" s="116" t="s">
        <v>441</v>
      </c>
      <c r="D49" s="107">
        <v>1945</v>
      </c>
      <c r="E49" s="113">
        <v>42220</v>
      </c>
      <c r="F49" s="111">
        <v>1047.2</v>
      </c>
      <c r="G49" s="112">
        <v>73</v>
      </c>
      <c r="H49" s="113">
        <v>45657</v>
      </c>
    </row>
    <row r="50" spans="1:8" s="57" customFormat="1" ht="18.75" x14ac:dyDescent="0.25">
      <c r="A50" s="105">
        <v>39</v>
      </c>
      <c r="B50" s="106" t="s">
        <v>533</v>
      </c>
      <c r="C50" s="116" t="s">
        <v>442</v>
      </c>
      <c r="D50" s="107">
        <v>1961</v>
      </c>
      <c r="E50" s="113">
        <v>41771</v>
      </c>
      <c r="F50" s="111">
        <v>270.8</v>
      </c>
      <c r="G50" s="112">
        <v>23</v>
      </c>
      <c r="H50" s="113">
        <v>44926</v>
      </c>
    </row>
    <row r="51" spans="1:8" s="57" customFormat="1" ht="18.75" x14ac:dyDescent="0.25">
      <c r="A51" s="105">
        <v>40</v>
      </c>
      <c r="B51" s="106" t="s">
        <v>533</v>
      </c>
      <c r="C51" s="116" t="s">
        <v>443</v>
      </c>
      <c r="D51" s="107">
        <v>1961</v>
      </c>
      <c r="E51" s="113">
        <v>41771</v>
      </c>
      <c r="F51" s="111">
        <v>308.60000000000002</v>
      </c>
      <c r="G51" s="112">
        <v>22</v>
      </c>
      <c r="H51" s="113">
        <v>44926</v>
      </c>
    </row>
    <row r="52" spans="1:8" s="57" customFormat="1" ht="18.75" x14ac:dyDescent="0.25">
      <c r="A52" s="105">
        <v>41</v>
      </c>
      <c r="B52" s="106" t="s">
        <v>533</v>
      </c>
      <c r="C52" s="116" t="s">
        <v>444</v>
      </c>
      <c r="D52" s="107">
        <v>1961</v>
      </c>
      <c r="E52" s="113">
        <v>41771</v>
      </c>
      <c r="F52" s="111">
        <v>307.60000000000002</v>
      </c>
      <c r="G52" s="112">
        <v>25</v>
      </c>
      <c r="H52" s="113">
        <v>44926</v>
      </c>
    </row>
    <row r="53" spans="1:8" s="57" customFormat="1" ht="18.75" x14ac:dyDescent="0.25">
      <c r="A53" s="105">
        <v>42</v>
      </c>
      <c r="B53" s="106" t="s">
        <v>533</v>
      </c>
      <c r="C53" s="116" t="s">
        <v>445</v>
      </c>
      <c r="D53" s="107">
        <v>1961</v>
      </c>
      <c r="E53" s="113">
        <v>41771</v>
      </c>
      <c r="F53" s="111">
        <v>316.89999999999998</v>
      </c>
      <c r="G53" s="112">
        <v>18</v>
      </c>
      <c r="H53" s="113">
        <v>44926</v>
      </c>
    </row>
    <row r="54" spans="1:8" s="57" customFormat="1" ht="18.75" x14ac:dyDescent="0.25">
      <c r="A54" s="105">
        <v>43</v>
      </c>
      <c r="B54" s="106" t="s">
        <v>533</v>
      </c>
      <c r="C54" s="116" t="s">
        <v>446</v>
      </c>
      <c r="D54" s="107">
        <v>1961</v>
      </c>
      <c r="E54" s="113">
        <v>41771</v>
      </c>
      <c r="F54" s="111">
        <v>314.60000000000002</v>
      </c>
      <c r="G54" s="112">
        <v>25</v>
      </c>
      <c r="H54" s="113">
        <v>45291</v>
      </c>
    </row>
    <row r="55" spans="1:8" s="57" customFormat="1" ht="18.75" x14ac:dyDescent="0.25">
      <c r="A55" s="105">
        <v>44</v>
      </c>
      <c r="B55" s="106" t="s">
        <v>533</v>
      </c>
      <c r="C55" s="116" t="s">
        <v>447</v>
      </c>
      <c r="D55" s="107">
        <v>1945</v>
      </c>
      <c r="E55" s="113">
        <v>41409</v>
      </c>
      <c r="F55" s="111">
        <v>82.3</v>
      </c>
      <c r="G55" s="112">
        <v>2</v>
      </c>
      <c r="H55" s="113">
        <v>43830</v>
      </c>
    </row>
    <row r="56" spans="1:8" s="57" customFormat="1" ht="18.75" x14ac:dyDescent="0.25">
      <c r="A56" s="105">
        <v>45</v>
      </c>
      <c r="B56" s="106" t="s">
        <v>533</v>
      </c>
      <c r="C56" s="116" t="s">
        <v>448</v>
      </c>
      <c r="D56" s="107">
        <v>1945</v>
      </c>
      <c r="E56" s="113">
        <v>41409</v>
      </c>
      <c r="F56" s="111">
        <v>144.80000000000001</v>
      </c>
      <c r="G56" s="112">
        <v>6</v>
      </c>
      <c r="H56" s="113">
        <v>44561</v>
      </c>
    </row>
    <row r="57" spans="1:8" s="57" customFormat="1" ht="18.75" x14ac:dyDescent="0.25">
      <c r="A57" s="105">
        <v>46</v>
      </c>
      <c r="B57" s="106" t="s">
        <v>533</v>
      </c>
      <c r="C57" s="116" t="s">
        <v>449</v>
      </c>
      <c r="D57" s="107">
        <v>1945</v>
      </c>
      <c r="E57" s="113">
        <v>41827</v>
      </c>
      <c r="F57" s="111">
        <v>387.6</v>
      </c>
      <c r="G57" s="112">
        <v>17</v>
      </c>
      <c r="H57" s="113">
        <v>45291</v>
      </c>
    </row>
    <row r="58" spans="1:8" s="57" customFormat="1" ht="18.75" x14ac:dyDescent="0.25">
      <c r="A58" s="105">
        <v>47</v>
      </c>
      <c r="B58" s="106" t="s">
        <v>533</v>
      </c>
      <c r="C58" s="116" t="s">
        <v>450</v>
      </c>
      <c r="D58" s="107">
        <v>1945</v>
      </c>
      <c r="E58" s="113">
        <v>42691</v>
      </c>
      <c r="F58" s="111">
        <v>425.3</v>
      </c>
      <c r="G58" s="112">
        <v>18</v>
      </c>
      <c r="H58" s="113">
        <v>45901</v>
      </c>
    </row>
    <row r="59" spans="1:8" s="57" customFormat="1" ht="18.75" x14ac:dyDescent="0.25">
      <c r="A59" s="105">
        <v>48</v>
      </c>
      <c r="B59" s="106" t="s">
        <v>533</v>
      </c>
      <c r="C59" s="116" t="s">
        <v>451</v>
      </c>
      <c r="D59" s="107">
        <v>1945</v>
      </c>
      <c r="E59" s="113">
        <v>41456</v>
      </c>
      <c r="F59" s="111">
        <v>246.9</v>
      </c>
      <c r="G59" s="112">
        <v>19</v>
      </c>
      <c r="H59" s="113">
        <v>44561</v>
      </c>
    </row>
    <row r="60" spans="1:8" s="57" customFormat="1" ht="18.75" x14ac:dyDescent="0.25">
      <c r="A60" s="105">
        <v>49</v>
      </c>
      <c r="B60" s="106" t="s">
        <v>533</v>
      </c>
      <c r="C60" s="116" t="s">
        <v>452</v>
      </c>
      <c r="D60" s="107">
        <v>1945</v>
      </c>
      <c r="E60" s="113">
        <v>42220</v>
      </c>
      <c r="F60" s="111">
        <v>658.1</v>
      </c>
      <c r="G60" s="112">
        <v>50</v>
      </c>
      <c r="H60" s="113">
        <v>45657</v>
      </c>
    </row>
    <row r="61" spans="1:8" s="57" customFormat="1" ht="18.75" x14ac:dyDescent="0.25">
      <c r="A61" s="105">
        <v>50</v>
      </c>
      <c r="B61" s="106" t="s">
        <v>533</v>
      </c>
      <c r="C61" s="116" t="s">
        <v>453</v>
      </c>
      <c r="D61" s="107">
        <v>1945</v>
      </c>
      <c r="E61" s="113">
        <v>42306</v>
      </c>
      <c r="F61" s="111">
        <v>234.7</v>
      </c>
      <c r="G61" s="112">
        <v>17</v>
      </c>
      <c r="H61" s="113">
        <v>45657</v>
      </c>
    </row>
    <row r="62" spans="1:8" s="57" customFormat="1" ht="18.75" x14ac:dyDescent="0.25">
      <c r="A62" s="105">
        <v>51</v>
      </c>
      <c r="B62" s="106" t="s">
        <v>533</v>
      </c>
      <c r="C62" s="116" t="s">
        <v>454</v>
      </c>
      <c r="D62" s="107">
        <v>1945</v>
      </c>
      <c r="E62" s="113">
        <v>41313</v>
      </c>
      <c r="F62" s="111">
        <v>217</v>
      </c>
      <c r="G62" s="112">
        <v>14</v>
      </c>
      <c r="H62" s="113">
        <v>44196</v>
      </c>
    </row>
    <row r="63" spans="1:8" s="57" customFormat="1" ht="18.75" x14ac:dyDescent="0.25">
      <c r="A63" s="105">
        <v>52</v>
      </c>
      <c r="B63" s="106" t="s">
        <v>533</v>
      </c>
      <c r="C63" s="116" t="s">
        <v>455</v>
      </c>
      <c r="D63" s="107">
        <v>1945</v>
      </c>
      <c r="E63" s="113">
        <v>41740</v>
      </c>
      <c r="F63" s="111">
        <v>147.6</v>
      </c>
      <c r="G63" s="112">
        <v>11</v>
      </c>
      <c r="H63" s="113">
        <v>44926</v>
      </c>
    </row>
    <row r="64" spans="1:8" s="57" customFormat="1" ht="18.75" x14ac:dyDescent="0.25">
      <c r="A64" s="105">
        <v>53</v>
      </c>
      <c r="B64" s="106" t="s">
        <v>533</v>
      </c>
      <c r="C64" s="116" t="s">
        <v>456</v>
      </c>
      <c r="D64" s="107">
        <v>1966</v>
      </c>
      <c r="E64" s="113">
        <v>42362</v>
      </c>
      <c r="F64" s="111">
        <v>92.1</v>
      </c>
      <c r="G64" s="112">
        <v>7</v>
      </c>
      <c r="H64" s="113">
        <v>45657</v>
      </c>
    </row>
    <row r="65" spans="1:8" s="57" customFormat="1" ht="18.75" x14ac:dyDescent="0.25">
      <c r="A65" s="105">
        <v>54</v>
      </c>
      <c r="B65" s="106" t="s">
        <v>533</v>
      </c>
      <c r="C65" s="116" t="s">
        <v>535</v>
      </c>
      <c r="D65" s="107">
        <v>1961</v>
      </c>
      <c r="E65" s="113">
        <v>41456</v>
      </c>
      <c r="F65" s="111">
        <v>302.89999999999998</v>
      </c>
      <c r="G65" s="112">
        <v>37</v>
      </c>
      <c r="H65" s="113">
        <v>44926</v>
      </c>
    </row>
    <row r="66" spans="1:8" s="57" customFormat="1" ht="18.75" x14ac:dyDescent="0.25">
      <c r="A66" s="105">
        <v>55</v>
      </c>
      <c r="B66" s="106" t="s">
        <v>533</v>
      </c>
      <c r="C66" s="116" t="s">
        <v>457</v>
      </c>
      <c r="D66" s="107">
        <v>1959</v>
      </c>
      <c r="E66" s="113">
        <v>41578</v>
      </c>
      <c r="F66" s="111">
        <v>306.60000000000002</v>
      </c>
      <c r="G66" s="112">
        <v>26</v>
      </c>
      <c r="H66" s="113">
        <v>44926</v>
      </c>
    </row>
    <row r="67" spans="1:8" s="57" customFormat="1" ht="18.75" x14ac:dyDescent="0.25">
      <c r="A67" s="105">
        <v>56</v>
      </c>
      <c r="B67" s="106" t="s">
        <v>533</v>
      </c>
      <c r="C67" s="116" t="s">
        <v>458</v>
      </c>
      <c r="D67" s="107">
        <v>1961</v>
      </c>
      <c r="E67" s="113">
        <v>41578</v>
      </c>
      <c r="F67" s="111">
        <v>301.3</v>
      </c>
      <c r="G67" s="112">
        <v>24</v>
      </c>
      <c r="H67" s="113">
        <v>44196</v>
      </c>
    </row>
    <row r="68" spans="1:8" s="57" customFormat="1" ht="18.75" x14ac:dyDescent="0.25">
      <c r="A68" s="105">
        <v>57</v>
      </c>
      <c r="B68" s="106" t="s">
        <v>533</v>
      </c>
      <c r="C68" s="116" t="s">
        <v>459</v>
      </c>
      <c r="D68" s="107">
        <v>1945</v>
      </c>
      <c r="E68" s="113">
        <v>41578</v>
      </c>
      <c r="F68" s="111">
        <v>304.5</v>
      </c>
      <c r="G68" s="112">
        <v>33</v>
      </c>
      <c r="H68" s="113">
        <v>44561</v>
      </c>
    </row>
    <row r="69" spans="1:8" s="57" customFormat="1" ht="18.75" x14ac:dyDescent="0.25">
      <c r="A69" s="105">
        <v>58</v>
      </c>
      <c r="B69" s="106" t="s">
        <v>533</v>
      </c>
      <c r="C69" s="116" t="s">
        <v>460</v>
      </c>
      <c r="D69" s="107">
        <v>1945</v>
      </c>
      <c r="E69" s="113">
        <v>41983</v>
      </c>
      <c r="F69" s="111">
        <v>1408.3</v>
      </c>
      <c r="G69" s="112">
        <v>59</v>
      </c>
      <c r="H69" s="113">
        <v>45291</v>
      </c>
    </row>
    <row r="70" spans="1:8" s="57" customFormat="1" ht="18.75" x14ac:dyDescent="0.25">
      <c r="A70" s="105">
        <v>59</v>
      </c>
      <c r="B70" s="106" t="s">
        <v>533</v>
      </c>
      <c r="C70" s="116" t="s">
        <v>461</v>
      </c>
      <c r="D70" s="107">
        <v>1961</v>
      </c>
      <c r="E70" s="113">
        <v>41834</v>
      </c>
      <c r="F70" s="111">
        <v>109.9</v>
      </c>
      <c r="G70" s="112">
        <v>7</v>
      </c>
      <c r="H70" s="113">
        <v>45291</v>
      </c>
    </row>
    <row r="71" spans="1:8" s="57" customFormat="1" ht="18.75" x14ac:dyDescent="0.25">
      <c r="A71" s="105">
        <v>60</v>
      </c>
      <c r="B71" s="106" t="s">
        <v>533</v>
      </c>
      <c r="C71" s="116" t="s">
        <v>462</v>
      </c>
      <c r="D71" s="107">
        <v>1945</v>
      </c>
      <c r="E71" s="113">
        <v>41898</v>
      </c>
      <c r="F71" s="111">
        <v>264.39999999999998</v>
      </c>
      <c r="G71" s="112">
        <v>12</v>
      </c>
      <c r="H71" s="113">
        <v>45291</v>
      </c>
    </row>
    <row r="72" spans="1:8" s="57" customFormat="1" ht="18.75" x14ac:dyDescent="0.25">
      <c r="A72" s="105">
        <v>61</v>
      </c>
      <c r="B72" s="106" t="s">
        <v>533</v>
      </c>
      <c r="C72" s="116" t="s">
        <v>463</v>
      </c>
      <c r="D72" s="107">
        <v>1945</v>
      </c>
      <c r="E72" s="113">
        <v>41827</v>
      </c>
      <c r="F72" s="111">
        <v>92.2</v>
      </c>
      <c r="G72" s="112">
        <v>6</v>
      </c>
      <c r="H72" s="113">
        <v>45291</v>
      </c>
    </row>
    <row r="73" spans="1:8" s="57" customFormat="1" ht="18.75" x14ac:dyDescent="0.25">
      <c r="A73" s="105">
        <v>62</v>
      </c>
      <c r="B73" s="106" t="s">
        <v>533</v>
      </c>
      <c r="C73" s="116" t="s">
        <v>464</v>
      </c>
      <c r="D73" s="107">
        <v>1945</v>
      </c>
      <c r="E73" s="113">
        <v>41313</v>
      </c>
      <c r="F73" s="111">
        <v>1136.18</v>
      </c>
      <c r="G73" s="112">
        <v>58</v>
      </c>
      <c r="H73" s="113">
        <v>43830</v>
      </c>
    </row>
    <row r="74" spans="1:8" s="57" customFormat="1" ht="18.75" x14ac:dyDescent="0.25">
      <c r="A74" s="105">
        <v>63</v>
      </c>
      <c r="B74" s="106" t="s">
        <v>533</v>
      </c>
      <c r="C74" s="116" t="s">
        <v>465</v>
      </c>
      <c r="D74" s="107">
        <v>1945</v>
      </c>
      <c r="E74" s="113">
        <v>42065</v>
      </c>
      <c r="F74" s="111">
        <v>477.4</v>
      </c>
      <c r="G74" s="112">
        <v>31</v>
      </c>
      <c r="H74" s="113">
        <v>45291</v>
      </c>
    </row>
    <row r="75" spans="1:8" s="57" customFormat="1" ht="18.75" x14ac:dyDescent="0.25">
      <c r="A75" s="105">
        <v>64</v>
      </c>
      <c r="B75" s="106" t="s">
        <v>533</v>
      </c>
      <c r="C75" s="116" t="s">
        <v>466</v>
      </c>
      <c r="D75" s="107">
        <v>1945</v>
      </c>
      <c r="E75" s="113">
        <v>41498</v>
      </c>
      <c r="F75" s="111">
        <v>104</v>
      </c>
      <c r="G75" s="112">
        <v>12</v>
      </c>
      <c r="H75" s="113">
        <v>44926</v>
      </c>
    </row>
    <row r="76" spans="1:8" s="57" customFormat="1" ht="18.75" x14ac:dyDescent="0.25">
      <c r="A76" s="105">
        <v>65</v>
      </c>
      <c r="B76" s="106" t="s">
        <v>533</v>
      </c>
      <c r="C76" s="116" t="s">
        <v>467</v>
      </c>
      <c r="D76" s="107">
        <v>1945</v>
      </c>
      <c r="E76" s="113">
        <v>41456</v>
      </c>
      <c r="F76" s="111">
        <v>155.80000000000001</v>
      </c>
      <c r="G76" s="112">
        <v>15</v>
      </c>
      <c r="H76" s="113">
        <v>44561</v>
      </c>
    </row>
    <row r="77" spans="1:8" s="57" customFormat="1" ht="18.75" x14ac:dyDescent="0.25">
      <c r="A77" s="105">
        <v>66</v>
      </c>
      <c r="B77" s="106" t="s">
        <v>533</v>
      </c>
      <c r="C77" s="116" t="s">
        <v>468</v>
      </c>
      <c r="D77" s="107">
        <v>1945</v>
      </c>
      <c r="E77" s="113">
        <v>41696</v>
      </c>
      <c r="F77" s="111">
        <v>190.4</v>
      </c>
      <c r="G77" s="112">
        <v>26</v>
      </c>
      <c r="H77" s="113">
        <v>44926</v>
      </c>
    </row>
    <row r="78" spans="1:8" s="57" customFormat="1" ht="18.75" x14ac:dyDescent="0.25">
      <c r="A78" s="105">
        <v>67</v>
      </c>
      <c r="B78" s="106" t="s">
        <v>533</v>
      </c>
      <c r="C78" s="116" t="s">
        <v>469</v>
      </c>
      <c r="D78" s="107">
        <v>1945</v>
      </c>
      <c r="E78" s="113">
        <v>41834</v>
      </c>
      <c r="F78" s="111">
        <v>364.1</v>
      </c>
      <c r="G78" s="112">
        <v>24</v>
      </c>
      <c r="H78" s="113">
        <v>45291</v>
      </c>
    </row>
    <row r="79" spans="1:8" s="57" customFormat="1" ht="18.75" x14ac:dyDescent="0.25">
      <c r="A79" s="105">
        <v>68</v>
      </c>
      <c r="B79" s="106" t="s">
        <v>533</v>
      </c>
      <c r="C79" s="116" t="s">
        <v>470</v>
      </c>
      <c r="D79" s="107">
        <v>1945</v>
      </c>
      <c r="E79" s="113">
        <v>42390</v>
      </c>
      <c r="F79" s="111">
        <v>385.1</v>
      </c>
      <c r="G79" s="112">
        <v>20</v>
      </c>
      <c r="H79" s="113">
        <v>45657</v>
      </c>
    </row>
    <row r="80" spans="1:8" s="57" customFormat="1" ht="18.75" x14ac:dyDescent="0.25">
      <c r="A80" s="105">
        <v>69</v>
      </c>
      <c r="B80" s="106" t="s">
        <v>533</v>
      </c>
      <c r="C80" s="116" t="s">
        <v>471</v>
      </c>
      <c r="D80" s="107">
        <v>1945</v>
      </c>
      <c r="E80" s="113">
        <v>41456</v>
      </c>
      <c r="F80" s="111">
        <v>512.6</v>
      </c>
      <c r="G80" s="112">
        <v>34</v>
      </c>
      <c r="H80" s="113">
        <v>44561</v>
      </c>
    </row>
    <row r="81" spans="1:8" s="57" customFormat="1" ht="18.75" x14ac:dyDescent="0.25">
      <c r="A81" s="105">
        <v>70</v>
      </c>
      <c r="B81" s="106" t="s">
        <v>533</v>
      </c>
      <c r="C81" s="116" t="s">
        <v>472</v>
      </c>
      <c r="D81" s="107">
        <v>1958</v>
      </c>
      <c r="E81" s="113">
        <v>42577</v>
      </c>
      <c r="F81" s="111">
        <v>406.4</v>
      </c>
      <c r="G81" s="112">
        <v>29</v>
      </c>
      <c r="H81" s="113">
        <v>45901</v>
      </c>
    </row>
    <row r="82" spans="1:8" s="57" customFormat="1" ht="18.75" x14ac:dyDescent="0.25">
      <c r="A82" s="105">
        <v>71</v>
      </c>
      <c r="B82" s="106" t="s">
        <v>533</v>
      </c>
      <c r="C82" s="116" t="s">
        <v>473</v>
      </c>
      <c r="D82" s="107">
        <v>1945</v>
      </c>
      <c r="E82" s="113">
        <v>42234</v>
      </c>
      <c r="F82" s="111">
        <v>565.4</v>
      </c>
      <c r="G82" s="112">
        <v>35</v>
      </c>
      <c r="H82" s="113">
        <v>45657</v>
      </c>
    </row>
    <row r="83" spans="1:8" s="57" customFormat="1" ht="18.75" x14ac:dyDescent="0.25">
      <c r="A83" s="105">
        <v>72</v>
      </c>
      <c r="B83" s="106" t="s">
        <v>533</v>
      </c>
      <c r="C83" s="116" t="s">
        <v>474</v>
      </c>
      <c r="D83" s="107">
        <v>1945</v>
      </c>
      <c r="E83" s="113">
        <v>42051</v>
      </c>
      <c r="F83" s="111">
        <v>824</v>
      </c>
      <c r="G83" s="112">
        <v>52</v>
      </c>
      <c r="H83" s="113">
        <v>45291</v>
      </c>
    </row>
    <row r="84" spans="1:8" s="57" customFormat="1" ht="18.75" x14ac:dyDescent="0.25">
      <c r="A84" s="105">
        <v>73</v>
      </c>
      <c r="B84" s="106" t="s">
        <v>533</v>
      </c>
      <c r="C84" s="116" t="s">
        <v>475</v>
      </c>
      <c r="D84" s="107">
        <v>1945</v>
      </c>
      <c r="E84" s="113">
        <v>41794</v>
      </c>
      <c r="F84" s="111">
        <v>340.8</v>
      </c>
      <c r="G84" s="112">
        <v>18</v>
      </c>
      <c r="H84" s="113">
        <v>45291</v>
      </c>
    </row>
    <row r="85" spans="1:8" s="57" customFormat="1" ht="18.75" x14ac:dyDescent="0.25">
      <c r="A85" s="105">
        <v>74</v>
      </c>
      <c r="B85" s="106" t="s">
        <v>533</v>
      </c>
      <c r="C85" s="116" t="s">
        <v>476</v>
      </c>
      <c r="D85" s="107">
        <v>1945</v>
      </c>
      <c r="E85" s="113">
        <v>42489</v>
      </c>
      <c r="F85" s="111">
        <v>77.2</v>
      </c>
      <c r="G85" s="112">
        <v>7</v>
      </c>
      <c r="H85" s="113">
        <v>45901</v>
      </c>
    </row>
    <row r="86" spans="1:8" s="57" customFormat="1" ht="18.75" x14ac:dyDescent="0.25">
      <c r="A86" s="105">
        <v>75</v>
      </c>
      <c r="B86" s="106" t="s">
        <v>533</v>
      </c>
      <c r="C86" s="116" t="s">
        <v>477</v>
      </c>
      <c r="D86" s="107">
        <v>1945</v>
      </c>
      <c r="E86" s="113">
        <v>41789</v>
      </c>
      <c r="F86" s="111">
        <v>179.1</v>
      </c>
      <c r="G86" s="112">
        <v>11</v>
      </c>
      <c r="H86" s="113">
        <v>45291</v>
      </c>
    </row>
    <row r="87" spans="1:8" s="57" customFormat="1" ht="18.75" x14ac:dyDescent="0.25">
      <c r="A87" s="105">
        <v>76</v>
      </c>
      <c r="B87" s="106" t="s">
        <v>533</v>
      </c>
      <c r="C87" s="116" t="s">
        <v>478</v>
      </c>
      <c r="D87" s="107">
        <v>1945</v>
      </c>
      <c r="E87" s="113">
        <v>41834</v>
      </c>
      <c r="F87" s="111">
        <v>483.2</v>
      </c>
      <c r="G87" s="112">
        <v>38</v>
      </c>
      <c r="H87" s="113">
        <v>45291</v>
      </c>
    </row>
    <row r="88" spans="1:8" s="57" customFormat="1" ht="18.75" x14ac:dyDescent="0.25">
      <c r="A88" s="105">
        <v>77</v>
      </c>
      <c r="B88" s="106" t="s">
        <v>533</v>
      </c>
      <c r="C88" s="116" t="s">
        <v>479</v>
      </c>
      <c r="D88" s="107">
        <v>1945</v>
      </c>
      <c r="E88" s="113">
        <v>41789</v>
      </c>
      <c r="F88" s="111">
        <v>94.5</v>
      </c>
      <c r="G88" s="112">
        <v>5</v>
      </c>
      <c r="H88" s="113">
        <v>45291</v>
      </c>
    </row>
    <row r="89" spans="1:8" s="57" customFormat="1" ht="18.75" x14ac:dyDescent="0.25">
      <c r="A89" s="105">
        <v>78</v>
      </c>
      <c r="B89" s="106" t="s">
        <v>533</v>
      </c>
      <c r="C89" s="116" t="s">
        <v>480</v>
      </c>
      <c r="D89" s="107">
        <v>1945</v>
      </c>
      <c r="E89" s="113">
        <v>42486</v>
      </c>
      <c r="F89" s="111">
        <v>85.5</v>
      </c>
      <c r="G89" s="112">
        <v>7</v>
      </c>
      <c r="H89" s="113">
        <v>45901</v>
      </c>
    </row>
    <row r="90" spans="1:8" s="57" customFormat="1" ht="18.75" x14ac:dyDescent="0.25">
      <c r="A90" s="105">
        <v>79</v>
      </c>
      <c r="B90" s="106" t="s">
        <v>533</v>
      </c>
      <c r="C90" s="116" t="s">
        <v>481</v>
      </c>
      <c r="D90" s="107">
        <v>1945</v>
      </c>
      <c r="E90" s="113">
        <v>42573</v>
      </c>
      <c r="F90" s="111">
        <v>111.3</v>
      </c>
      <c r="G90" s="112">
        <v>5</v>
      </c>
      <c r="H90" s="113">
        <v>45901</v>
      </c>
    </row>
    <row r="91" spans="1:8" s="57" customFormat="1" ht="18.75" x14ac:dyDescent="0.25">
      <c r="A91" s="105">
        <v>80</v>
      </c>
      <c r="B91" s="106" t="s">
        <v>533</v>
      </c>
      <c r="C91" s="116" t="s">
        <v>482</v>
      </c>
      <c r="D91" s="107">
        <v>1954</v>
      </c>
      <c r="E91" s="113">
        <v>42363</v>
      </c>
      <c r="F91" s="111">
        <v>346.9</v>
      </c>
      <c r="G91" s="112">
        <v>24</v>
      </c>
      <c r="H91" s="113">
        <v>45657</v>
      </c>
    </row>
    <row r="92" spans="1:8" s="57" customFormat="1" ht="18.75" x14ac:dyDescent="0.25">
      <c r="A92" s="105">
        <v>81</v>
      </c>
      <c r="B92" s="106" t="s">
        <v>533</v>
      </c>
      <c r="C92" s="116" t="s">
        <v>483</v>
      </c>
      <c r="D92" s="107">
        <v>1954</v>
      </c>
      <c r="E92" s="113">
        <v>41544</v>
      </c>
      <c r="F92" s="111">
        <v>348.3</v>
      </c>
      <c r="G92" s="112">
        <v>25</v>
      </c>
      <c r="H92" s="113">
        <v>44196</v>
      </c>
    </row>
    <row r="93" spans="1:8" s="57" customFormat="1" ht="18.75" x14ac:dyDescent="0.25">
      <c r="A93" s="105">
        <v>82</v>
      </c>
      <c r="B93" s="106" t="s">
        <v>533</v>
      </c>
      <c r="C93" s="116" t="s">
        <v>484</v>
      </c>
      <c r="D93" s="107">
        <v>1954</v>
      </c>
      <c r="E93" s="113">
        <v>41544</v>
      </c>
      <c r="F93" s="111">
        <v>172.4</v>
      </c>
      <c r="G93" s="112">
        <v>15</v>
      </c>
      <c r="H93" s="113">
        <v>44926</v>
      </c>
    </row>
    <row r="94" spans="1:8" s="57" customFormat="1" ht="18.75" x14ac:dyDescent="0.25">
      <c r="A94" s="105">
        <v>83</v>
      </c>
      <c r="B94" s="106" t="s">
        <v>533</v>
      </c>
      <c r="C94" s="116" t="s">
        <v>485</v>
      </c>
      <c r="D94" s="107">
        <v>1954</v>
      </c>
      <c r="E94" s="113">
        <v>41638</v>
      </c>
      <c r="F94" s="111">
        <v>329</v>
      </c>
      <c r="G94" s="112">
        <v>26</v>
      </c>
      <c r="H94" s="113">
        <v>44926</v>
      </c>
    </row>
    <row r="95" spans="1:8" s="57" customFormat="1" ht="18.75" x14ac:dyDescent="0.25">
      <c r="A95" s="105">
        <v>84</v>
      </c>
      <c r="B95" s="106" t="s">
        <v>533</v>
      </c>
      <c r="C95" s="116" t="s">
        <v>486</v>
      </c>
      <c r="D95" s="107">
        <v>1954</v>
      </c>
      <c r="E95" s="113">
        <v>41794</v>
      </c>
      <c r="F95" s="111">
        <v>348</v>
      </c>
      <c r="G95" s="112">
        <v>16</v>
      </c>
      <c r="H95" s="113">
        <v>45291</v>
      </c>
    </row>
    <row r="96" spans="1:8" s="57" customFormat="1" ht="18.75" x14ac:dyDescent="0.25">
      <c r="A96" s="105">
        <v>85</v>
      </c>
      <c r="B96" s="106" t="s">
        <v>533</v>
      </c>
      <c r="C96" s="116" t="s">
        <v>487</v>
      </c>
      <c r="D96" s="107">
        <v>1945</v>
      </c>
      <c r="E96" s="113">
        <v>42306</v>
      </c>
      <c r="F96" s="111">
        <v>327.10000000000002</v>
      </c>
      <c r="G96" s="112">
        <v>11</v>
      </c>
      <c r="H96" s="113">
        <v>45657</v>
      </c>
    </row>
    <row r="97" spans="1:8" s="57" customFormat="1" ht="18.75" x14ac:dyDescent="0.25">
      <c r="A97" s="105">
        <v>86</v>
      </c>
      <c r="B97" s="106" t="s">
        <v>533</v>
      </c>
      <c r="C97" s="116" t="s">
        <v>488</v>
      </c>
      <c r="D97" s="107">
        <v>1945</v>
      </c>
      <c r="E97" s="113">
        <v>41313</v>
      </c>
      <c r="F97" s="111">
        <v>458.4</v>
      </c>
      <c r="G97" s="112">
        <v>45</v>
      </c>
      <c r="H97" s="113">
        <v>44196</v>
      </c>
    </row>
    <row r="98" spans="1:8" s="57" customFormat="1" ht="18.75" x14ac:dyDescent="0.25">
      <c r="A98" s="105">
        <v>87</v>
      </c>
      <c r="B98" s="106" t="s">
        <v>533</v>
      </c>
      <c r="C98" s="116" t="s">
        <v>489</v>
      </c>
      <c r="D98" s="107">
        <v>1945</v>
      </c>
      <c r="E98" s="113">
        <v>41523</v>
      </c>
      <c r="F98" s="111">
        <v>285.5</v>
      </c>
      <c r="G98" s="112">
        <v>26</v>
      </c>
      <c r="H98" s="113">
        <v>44561</v>
      </c>
    </row>
    <row r="99" spans="1:8" s="57" customFormat="1" ht="54.75" customHeight="1" x14ac:dyDescent="0.25">
      <c r="A99" s="155" t="s">
        <v>536</v>
      </c>
      <c r="B99" s="155"/>
      <c r="C99" s="155"/>
      <c r="D99" s="108" t="s">
        <v>404</v>
      </c>
      <c r="E99" s="104" t="s">
        <v>404</v>
      </c>
      <c r="F99" s="109">
        <v>35188.14</v>
      </c>
      <c r="G99" s="110">
        <v>2346</v>
      </c>
      <c r="H99" s="104" t="s">
        <v>404</v>
      </c>
    </row>
    <row r="100" spans="1:8" s="57" customFormat="1" ht="18.75" x14ac:dyDescent="0.25">
      <c r="A100" s="105">
        <v>1</v>
      </c>
      <c r="B100" s="106" t="s">
        <v>533</v>
      </c>
      <c r="C100" s="116" t="s">
        <v>490</v>
      </c>
      <c r="D100" s="107">
        <v>1945</v>
      </c>
      <c r="E100" s="113">
        <v>41409</v>
      </c>
      <c r="F100" s="111">
        <v>36.6</v>
      </c>
      <c r="G100" s="112">
        <v>7</v>
      </c>
      <c r="H100" s="113">
        <v>43922</v>
      </c>
    </row>
    <row r="101" spans="1:8" s="57" customFormat="1" ht="18.75" x14ac:dyDescent="0.25">
      <c r="A101" s="105">
        <v>2</v>
      </c>
      <c r="B101" s="106" t="s">
        <v>533</v>
      </c>
      <c r="C101" s="116" t="s">
        <v>491</v>
      </c>
      <c r="D101" s="107">
        <v>1945</v>
      </c>
      <c r="E101" s="113">
        <v>41409</v>
      </c>
      <c r="F101" s="111">
        <v>92.3</v>
      </c>
      <c r="G101" s="112">
        <v>5</v>
      </c>
      <c r="H101" s="113">
        <v>43922</v>
      </c>
    </row>
    <row r="102" spans="1:8" s="57" customFormat="1" ht="18.75" x14ac:dyDescent="0.25">
      <c r="A102" s="105">
        <v>3</v>
      </c>
      <c r="B102" s="106" t="s">
        <v>533</v>
      </c>
      <c r="C102" s="116" t="s">
        <v>492</v>
      </c>
      <c r="D102" s="107">
        <v>1945</v>
      </c>
      <c r="E102" s="113">
        <v>41638</v>
      </c>
      <c r="F102" s="111">
        <v>36.5</v>
      </c>
      <c r="G102" s="112">
        <v>1</v>
      </c>
      <c r="H102" s="113">
        <v>43830</v>
      </c>
    </row>
    <row r="103" spans="1:8" s="57" customFormat="1" ht="18.75" x14ac:dyDescent="0.25">
      <c r="A103" s="105">
        <v>4</v>
      </c>
      <c r="B103" s="106" t="s">
        <v>533</v>
      </c>
      <c r="C103" s="116" t="s">
        <v>493</v>
      </c>
      <c r="D103" s="107">
        <v>1975</v>
      </c>
      <c r="E103" s="113">
        <v>41498</v>
      </c>
      <c r="F103" s="111">
        <v>30.7</v>
      </c>
      <c r="G103" s="112">
        <v>3</v>
      </c>
      <c r="H103" s="113">
        <v>43830</v>
      </c>
    </row>
    <row r="104" spans="1:8" s="57" customFormat="1" ht="18.75" x14ac:dyDescent="0.25">
      <c r="A104" s="105">
        <v>5</v>
      </c>
      <c r="B104" s="106" t="s">
        <v>533</v>
      </c>
      <c r="C104" s="116" t="s">
        <v>494</v>
      </c>
      <c r="D104" s="107">
        <v>1945</v>
      </c>
      <c r="E104" s="113">
        <v>41313</v>
      </c>
      <c r="F104" s="111">
        <v>1070.8</v>
      </c>
      <c r="G104" s="112">
        <v>85</v>
      </c>
      <c r="H104" s="113">
        <v>44196</v>
      </c>
    </row>
    <row r="105" spans="1:8" s="57" customFormat="1" ht="18.75" x14ac:dyDescent="0.25">
      <c r="A105" s="105">
        <v>6</v>
      </c>
      <c r="B105" s="106" t="s">
        <v>533</v>
      </c>
      <c r="C105" s="116" t="s">
        <v>495</v>
      </c>
      <c r="D105" s="107">
        <v>1981</v>
      </c>
      <c r="E105" s="113">
        <v>42206</v>
      </c>
      <c r="F105" s="111">
        <v>66.2</v>
      </c>
      <c r="G105" s="112">
        <v>3</v>
      </c>
      <c r="H105" s="113">
        <v>43922</v>
      </c>
    </row>
    <row r="106" spans="1:8" s="57" customFormat="1" ht="18.75" x14ac:dyDescent="0.25">
      <c r="A106" s="105">
        <v>7</v>
      </c>
      <c r="B106" s="106" t="s">
        <v>533</v>
      </c>
      <c r="C106" s="116" t="s">
        <v>496</v>
      </c>
      <c r="D106" s="107">
        <v>1945</v>
      </c>
      <c r="E106" s="113">
        <v>41409</v>
      </c>
      <c r="F106" s="111">
        <v>35.299999999999997</v>
      </c>
      <c r="G106" s="112">
        <v>4</v>
      </c>
      <c r="H106" s="113">
        <v>43830</v>
      </c>
    </row>
    <row r="107" spans="1:8" s="57" customFormat="1" ht="15.75" x14ac:dyDescent="0.25">
      <c r="B107" s="95"/>
    </row>
    <row r="108" spans="1:8" s="57" customFormat="1" ht="15.6" customHeight="1" x14ac:dyDescent="0.25">
      <c r="A108" s="153"/>
      <c r="B108" s="153"/>
      <c r="C108" s="153"/>
      <c r="D108" s="94"/>
      <c r="E108" s="94"/>
      <c r="H108" s="96"/>
    </row>
    <row r="109" spans="1:8" s="57" customFormat="1" ht="15.6" customHeight="1" x14ac:dyDescent="0.25">
      <c r="A109" s="153"/>
      <c r="B109" s="153"/>
      <c r="C109" s="153"/>
      <c r="D109" s="59"/>
    </row>
  </sheetData>
  <sheetProtection formatCells="0" formatColumns="0" formatRows="0" insertColumns="0" insertRows="0" insertHyperlinks="0" deleteColumns="0" deleteRows="0" sort="0" autoFilter="0" pivotTables="0"/>
  <mergeCells count="16">
    <mergeCell ref="G1:H1"/>
    <mergeCell ref="G2:H2"/>
    <mergeCell ref="F6:G6"/>
    <mergeCell ref="A9:C9"/>
    <mergeCell ref="B4:G4"/>
    <mergeCell ref="E6:E7"/>
    <mergeCell ref="D6:D7"/>
    <mergeCell ref="C6:C7"/>
    <mergeCell ref="B6:B7"/>
    <mergeCell ref="A6:A7"/>
    <mergeCell ref="H6:H7"/>
    <mergeCell ref="A108:C109"/>
    <mergeCell ref="G3:H3"/>
    <mergeCell ref="A10:C10"/>
    <mergeCell ref="A11:C11"/>
    <mergeCell ref="A99:C99"/>
  </mergeCells>
  <pageMargins left="0.23622047244094491" right="0.23622047244094491" top="0.39370078740157483" bottom="0.19685039370078741" header="0" footer="0"/>
  <pageSetup paperSize="9" scale="72" firstPageNumber="11" fitToHeight="0" orientation="landscape" useFirstPageNumber="1" r:id="rId1"/>
  <headerFooter scaleWithDoc="0">
    <oddHeader>&amp;C&amp;"Times New Roman,обычный"&amp;K00-047&amp;P</oddHeader>
    <firstHeader>&amp;C&amp;"Times New Roman,обычный"&amp;P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zoomScale="50" zoomScaleNormal="50" zoomScalePageLayoutView="70" workbookViewId="0">
      <selection activeCell="T10" sqref="T10"/>
    </sheetView>
  </sheetViews>
  <sheetFormatPr defaultColWidth="9.140625" defaultRowHeight="15" x14ac:dyDescent="0.25"/>
  <cols>
    <col min="1" max="1" width="5" style="60" customWidth="1"/>
    <col min="2" max="2" width="50.7109375" style="60" customWidth="1"/>
    <col min="3" max="11" width="20.7109375" style="60" customWidth="1"/>
    <col min="12" max="12" width="21.7109375" style="60" customWidth="1"/>
    <col min="13" max="19" width="20.7109375" style="60" customWidth="1"/>
    <col min="20" max="20" width="9.140625" style="60"/>
    <col min="21" max="16384" width="9.140625" style="64"/>
  </cols>
  <sheetData>
    <row r="1" spans="1:22" ht="67.5" customHeight="1" x14ac:dyDescent="0.7">
      <c r="D1" s="61"/>
      <c r="E1" s="62"/>
      <c r="F1" s="62"/>
      <c r="I1" s="63"/>
      <c r="J1" s="63"/>
      <c r="O1" s="63"/>
      <c r="P1" s="63"/>
      <c r="Q1" s="184" t="s">
        <v>544</v>
      </c>
      <c r="R1" s="184"/>
      <c r="S1" s="184"/>
    </row>
    <row r="2" spans="1:22" ht="147" customHeight="1" x14ac:dyDescent="0.3">
      <c r="I2" s="63"/>
      <c r="J2" s="63"/>
      <c r="Q2" s="183" t="s">
        <v>545</v>
      </c>
      <c r="R2" s="183"/>
      <c r="S2" s="183"/>
    </row>
    <row r="3" spans="1:22" s="79" customFormat="1" ht="81" customHeight="1" x14ac:dyDescent="0.25">
      <c r="A3" s="77"/>
      <c r="B3" s="189" t="s">
        <v>538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15"/>
    </row>
    <row r="4" spans="1:22" s="79" customFormat="1" ht="15.75" x14ac:dyDescent="0.25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</row>
    <row r="5" spans="1:22" s="79" customFormat="1" ht="68.25" customHeight="1" x14ac:dyDescent="0.25">
      <c r="A5" s="168" t="s">
        <v>7</v>
      </c>
      <c r="B5" s="168" t="s">
        <v>399</v>
      </c>
      <c r="C5" s="168" t="s">
        <v>539</v>
      </c>
      <c r="D5" s="171" t="s">
        <v>497</v>
      </c>
      <c r="E5" s="172"/>
      <c r="F5" s="172"/>
      <c r="G5" s="172"/>
      <c r="H5" s="173"/>
      <c r="I5" s="171" t="s">
        <v>540</v>
      </c>
      <c r="J5" s="172"/>
      <c r="K5" s="172"/>
      <c r="L5" s="172"/>
      <c r="M5" s="172"/>
      <c r="N5" s="172"/>
      <c r="O5" s="172"/>
      <c r="P5" s="172"/>
      <c r="Q5" s="172"/>
      <c r="R5" s="172"/>
      <c r="S5" s="173"/>
      <c r="T5" s="118"/>
    </row>
    <row r="6" spans="1:22" s="79" customFormat="1" ht="20.25" customHeight="1" x14ac:dyDescent="0.25">
      <c r="A6" s="169"/>
      <c r="B6" s="169"/>
      <c r="C6" s="169"/>
      <c r="D6" s="168" t="s">
        <v>498</v>
      </c>
      <c r="E6" s="171" t="s">
        <v>499</v>
      </c>
      <c r="F6" s="172"/>
      <c r="G6" s="172"/>
      <c r="H6" s="173"/>
      <c r="I6" s="174" t="s">
        <v>498</v>
      </c>
      <c r="J6" s="175"/>
      <c r="K6" s="176"/>
      <c r="L6" s="171" t="s">
        <v>499</v>
      </c>
      <c r="M6" s="172"/>
      <c r="N6" s="172"/>
      <c r="O6" s="172"/>
      <c r="P6" s="172"/>
      <c r="Q6" s="172"/>
      <c r="R6" s="172"/>
      <c r="S6" s="127"/>
      <c r="T6" s="118"/>
    </row>
    <row r="7" spans="1:22" s="79" customFormat="1" ht="47.25" customHeight="1" x14ac:dyDescent="0.25">
      <c r="A7" s="169"/>
      <c r="B7" s="169"/>
      <c r="C7" s="169"/>
      <c r="D7" s="169"/>
      <c r="E7" s="174" t="s">
        <v>500</v>
      </c>
      <c r="F7" s="176"/>
      <c r="G7" s="168" t="s">
        <v>501</v>
      </c>
      <c r="H7" s="168" t="s">
        <v>502</v>
      </c>
      <c r="I7" s="177"/>
      <c r="J7" s="178"/>
      <c r="K7" s="179"/>
      <c r="L7" s="174" t="s">
        <v>503</v>
      </c>
      <c r="M7" s="176"/>
      <c r="N7" s="171" t="s">
        <v>541</v>
      </c>
      <c r="O7" s="172"/>
      <c r="P7" s="172"/>
      <c r="Q7" s="173"/>
      <c r="R7" s="174" t="s">
        <v>504</v>
      </c>
      <c r="S7" s="176"/>
      <c r="T7" s="118"/>
    </row>
    <row r="8" spans="1:22" s="79" customFormat="1" ht="47.25" customHeight="1" x14ac:dyDescent="0.25">
      <c r="A8" s="169"/>
      <c r="B8" s="169"/>
      <c r="C8" s="169"/>
      <c r="D8" s="170"/>
      <c r="E8" s="180"/>
      <c r="F8" s="182"/>
      <c r="G8" s="170"/>
      <c r="H8" s="170"/>
      <c r="I8" s="180"/>
      <c r="J8" s="181"/>
      <c r="K8" s="182"/>
      <c r="L8" s="180"/>
      <c r="M8" s="182"/>
      <c r="N8" s="171" t="s">
        <v>505</v>
      </c>
      <c r="O8" s="173"/>
      <c r="P8" s="171" t="s">
        <v>506</v>
      </c>
      <c r="Q8" s="173"/>
      <c r="R8" s="180"/>
      <c r="S8" s="182"/>
      <c r="T8" s="118"/>
    </row>
    <row r="9" spans="1:22" s="79" customFormat="1" ht="60.75" x14ac:dyDescent="0.25">
      <c r="A9" s="170"/>
      <c r="B9" s="170"/>
      <c r="C9" s="170"/>
      <c r="D9" s="120" t="s">
        <v>578</v>
      </c>
      <c r="E9" s="120" t="s">
        <v>578</v>
      </c>
      <c r="F9" s="120" t="s">
        <v>542</v>
      </c>
      <c r="G9" s="120" t="s">
        <v>578</v>
      </c>
      <c r="H9" s="120" t="s">
        <v>578</v>
      </c>
      <c r="I9" s="120" t="s">
        <v>578</v>
      </c>
      <c r="J9" s="120" t="s">
        <v>579</v>
      </c>
      <c r="K9" s="120" t="s">
        <v>542</v>
      </c>
      <c r="L9" s="120" t="s">
        <v>579</v>
      </c>
      <c r="M9" s="120" t="s">
        <v>542</v>
      </c>
      <c r="N9" s="120" t="s">
        <v>579</v>
      </c>
      <c r="O9" s="120" t="s">
        <v>542</v>
      </c>
      <c r="P9" s="120" t="s">
        <v>579</v>
      </c>
      <c r="Q9" s="120" t="s">
        <v>542</v>
      </c>
      <c r="R9" s="120" t="s">
        <v>579</v>
      </c>
      <c r="S9" s="120" t="s">
        <v>542</v>
      </c>
      <c r="T9" s="121"/>
    </row>
    <row r="10" spans="1:22" s="79" customFormat="1" ht="81" x14ac:dyDescent="0.25">
      <c r="A10" s="120"/>
      <c r="B10" s="122" t="s">
        <v>543</v>
      </c>
      <c r="C10" s="123">
        <v>33819.74</v>
      </c>
      <c r="D10" s="123">
        <v>7151.4400000000005</v>
      </c>
      <c r="E10" s="123">
        <v>7069.1399999999994</v>
      </c>
      <c r="F10" s="123">
        <v>297131873.13</v>
      </c>
      <c r="G10" s="123">
        <v>0</v>
      </c>
      <c r="H10" s="123">
        <v>82.3</v>
      </c>
      <c r="I10" s="123">
        <v>26668.299999999996</v>
      </c>
      <c r="J10" s="123">
        <v>29334.35</v>
      </c>
      <c r="K10" s="123">
        <v>1197076065.01</v>
      </c>
      <c r="L10" s="124">
        <v>0</v>
      </c>
      <c r="M10" s="124">
        <v>0</v>
      </c>
      <c r="N10" s="124">
        <v>26744.61</v>
      </c>
      <c r="O10" s="124">
        <v>1091393914.29</v>
      </c>
      <c r="P10" s="123">
        <v>0</v>
      </c>
      <c r="Q10" s="123">
        <v>0</v>
      </c>
      <c r="R10" s="123">
        <v>2589.7399999999998</v>
      </c>
      <c r="S10" s="123">
        <v>105682150.72</v>
      </c>
      <c r="T10" s="118"/>
    </row>
    <row r="11" spans="1:22" s="79" customFormat="1" ht="20.25" x14ac:dyDescent="0.25">
      <c r="A11" s="120"/>
      <c r="B11" s="122" t="s">
        <v>507</v>
      </c>
      <c r="C11" s="123">
        <v>2814.18</v>
      </c>
      <c r="D11" s="123">
        <v>459.87</v>
      </c>
      <c r="E11" s="123">
        <v>377.57</v>
      </c>
      <c r="F11" s="123">
        <v>15870112.859999999</v>
      </c>
      <c r="G11" s="123">
        <v>0</v>
      </c>
      <c r="H11" s="123">
        <v>82.3</v>
      </c>
      <c r="I11" s="123">
        <v>2354.31</v>
      </c>
      <c r="J11" s="123">
        <v>2589.7399999999998</v>
      </c>
      <c r="K11" s="123">
        <v>105682150.72</v>
      </c>
      <c r="L11" s="124">
        <v>0</v>
      </c>
      <c r="M11" s="124">
        <v>0</v>
      </c>
      <c r="N11" s="124">
        <v>0</v>
      </c>
      <c r="O11" s="124">
        <v>0</v>
      </c>
      <c r="P11" s="123">
        <v>0</v>
      </c>
      <c r="Q11" s="123">
        <v>0</v>
      </c>
      <c r="R11" s="123">
        <v>2589.7399999999998</v>
      </c>
      <c r="S11" s="123">
        <v>105682150.72</v>
      </c>
      <c r="T11" s="118"/>
    </row>
    <row r="12" spans="1:22" s="79" customFormat="1" ht="18.75" customHeight="1" x14ac:dyDescent="0.25">
      <c r="A12" s="120">
        <v>1</v>
      </c>
      <c r="B12" s="126" t="s">
        <v>532</v>
      </c>
      <c r="C12" s="123">
        <v>2814.18</v>
      </c>
      <c r="D12" s="123">
        <v>459.87</v>
      </c>
      <c r="E12" s="123">
        <v>377.57</v>
      </c>
      <c r="F12" s="123">
        <v>15870112.859999999</v>
      </c>
      <c r="G12" s="123">
        <v>0</v>
      </c>
      <c r="H12" s="123">
        <v>82.3</v>
      </c>
      <c r="I12" s="123">
        <v>2354.31</v>
      </c>
      <c r="J12" s="123">
        <v>2589.7399999999998</v>
      </c>
      <c r="K12" s="123">
        <v>105682150.72</v>
      </c>
      <c r="L12" s="124">
        <v>0</v>
      </c>
      <c r="M12" s="124">
        <v>0</v>
      </c>
      <c r="N12" s="124">
        <v>0</v>
      </c>
      <c r="O12" s="124">
        <v>0</v>
      </c>
      <c r="P12" s="123">
        <v>0</v>
      </c>
      <c r="Q12" s="123">
        <v>0</v>
      </c>
      <c r="R12" s="123">
        <v>2589.7399999999998</v>
      </c>
      <c r="S12" s="123">
        <v>105682150.72</v>
      </c>
      <c r="T12" s="118"/>
    </row>
    <row r="13" spans="1:22" s="79" customFormat="1" ht="20.25" x14ac:dyDescent="0.25">
      <c r="A13" s="120"/>
      <c r="B13" s="122" t="s">
        <v>508</v>
      </c>
      <c r="C13" s="123">
        <v>4073.6</v>
      </c>
      <c r="D13" s="123">
        <v>917.61</v>
      </c>
      <c r="E13" s="123">
        <v>917.61</v>
      </c>
      <c r="F13" s="123">
        <v>38569203.75</v>
      </c>
      <c r="G13" s="123">
        <v>0</v>
      </c>
      <c r="H13" s="123">
        <v>0</v>
      </c>
      <c r="I13" s="123">
        <v>3155.99</v>
      </c>
      <c r="J13" s="123">
        <v>3470.81</v>
      </c>
      <c r="K13" s="123">
        <v>141636773.66</v>
      </c>
      <c r="L13" s="124">
        <v>0</v>
      </c>
      <c r="M13" s="124">
        <v>0</v>
      </c>
      <c r="N13" s="124">
        <v>3470.81</v>
      </c>
      <c r="O13" s="124">
        <v>141636773.66</v>
      </c>
      <c r="P13" s="123">
        <v>0</v>
      </c>
      <c r="Q13" s="123">
        <v>0</v>
      </c>
      <c r="R13" s="123">
        <v>0</v>
      </c>
      <c r="S13" s="123">
        <v>0</v>
      </c>
      <c r="T13" s="118"/>
      <c r="U13" s="118"/>
      <c r="V13" s="118"/>
    </row>
    <row r="14" spans="1:22" s="79" customFormat="1" ht="18.75" customHeight="1" x14ac:dyDescent="0.25">
      <c r="A14" s="120">
        <v>2</v>
      </c>
      <c r="B14" s="126" t="s">
        <v>532</v>
      </c>
      <c r="C14" s="123">
        <v>4073.6</v>
      </c>
      <c r="D14" s="123">
        <v>917.61</v>
      </c>
      <c r="E14" s="123">
        <v>917.61</v>
      </c>
      <c r="F14" s="123">
        <v>38569203.75</v>
      </c>
      <c r="G14" s="123">
        <v>0</v>
      </c>
      <c r="H14" s="123">
        <v>0</v>
      </c>
      <c r="I14" s="123">
        <v>3155.99</v>
      </c>
      <c r="J14" s="123">
        <v>3470.81</v>
      </c>
      <c r="K14" s="123">
        <v>141636773.66</v>
      </c>
      <c r="L14" s="124">
        <v>0</v>
      </c>
      <c r="M14" s="124">
        <v>0</v>
      </c>
      <c r="N14" s="124">
        <v>3470.81</v>
      </c>
      <c r="O14" s="124">
        <v>141636773.66</v>
      </c>
      <c r="P14" s="123">
        <v>0</v>
      </c>
      <c r="Q14" s="123">
        <v>0</v>
      </c>
      <c r="R14" s="123">
        <v>0</v>
      </c>
      <c r="S14" s="123">
        <v>0</v>
      </c>
      <c r="T14" s="118"/>
      <c r="U14" s="118"/>
      <c r="V14" s="118"/>
    </row>
    <row r="15" spans="1:22" s="79" customFormat="1" ht="20.25" x14ac:dyDescent="0.25">
      <c r="A15" s="120"/>
      <c r="B15" s="122" t="s">
        <v>509</v>
      </c>
      <c r="C15" s="123">
        <v>2343.5</v>
      </c>
      <c r="D15" s="123">
        <v>586.91999999999996</v>
      </c>
      <c r="E15" s="123">
        <v>586.91999999999996</v>
      </c>
      <c r="F15" s="123">
        <v>24669562.300000001</v>
      </c>
      <c r="G15" s="123">
        <v>0</v>
      </c>
      <c r="H15" s="123">
        <v>0</v>
      </c>
      <c r="I15" s="123">
        <v>1756.58</v>
      </c>
      <c r="J15" s="123">
        <v>1932.24</v>
      </c>
      <c r="K15" s="123">
        <v>78850768.310000002</v>
      </c>
      <c r="L15" s="124">
        <v>0</v>
      </c>
      <c r="M15" s="124">
        <v>0</v>
      </c>
      <c r="N15" s="124">
        <v>1932.24</v>
      </c>
      <c r="O15" s="124">
        <v>78850768.310000002</v>
      </c>
      <c r="P15" s="123">
        <v>0</v>
      </c>
      <c r="Q15" s="123">
        <v>0</v>
      </c>
      <c r="R15" s="123">
        <v>0</v>
      </c>
      <c r="S15" s="123">
        <v>0</v>
      </c>
      <c r="T15" s="118"/>
      <c r="U15" s="118"/>
      <c r="V15" s="118"/>
    </row>
    <row r="16" spans="1:22" s="79" customFormat="1" ht="18.75" customHeight="1" x14ac:dyDescent="0.25">
      <c r="A16" s="120">
        <v>3</v>
      </c>
      <c r="B16" s="126" t="s">
        <v>532</v>
      </c>
      <c r="C16" s="123">
        <v>2343.5</v>
      </c>
      <c r="D16" s="123">
        <v>586.91999999999996</v>
      </c>
      <c r="E16" s="123">
        <v>586.91999999999996</v>
      </c>
      <c r="F16" s="123">
        <v>24669562.300000001</v>
      </c>
      <c r="G16" s="123">
        <v>0</v>
      </c>
      <c r="H16" s="123">
        <v>0</v>
      </c>
      <c r="I16" s="123">
        <v>1756.58</v>
      </c>
      <c r="J16" s="123">
        <v>1932.24</v>
      </c>
      <c r="K16" s="123">
        <v>78850768.310000002</v>
      </c>
      <c r="L16" s="124">
        <v>0</v>
      </c>
      <c r="M16" s="124">
        <v>0</v>
      </c>
      <c r="N16" s="124">
        <v>1932.24</v>
      </c>
      <c r="O16" s="124">
        <v>78850768.310000002</v>
      </c>
      <c r="P16" s="123">
        <v>0</v>
      </c>
      <c r="Q16" s="123">
        <v>0</v>
      </c>
      <c r="R16" s="123">
        <v>0</v>
      </c>
      <c r="S16" s="123">
        <v>0</v>
      </c>
      <c r="T16" s="118"/>
      <c r="U16" s="118"/>
      <c r="V16" s="118"/>
    </row>
    <row r="17" spans="1:22" s="79" customFormat="1" ht="20.25" x14ac:dyDescent="0.25">
      <c r="A17" s="120"/>
      <c r="B17" s="122" t="s">
        <v>510</v>
      </c>
      <c r="C17" s="123">
        <v>11346.56</v>
      </c>
      <c r="D17" s="123">
        <v>2286.73</v>
      </c>
      <c r="E17" s="123">
        <v>2286.73</v>
      </c>
      <c r="F17" s="123">
        <v>96116468.239999995</v>
      </c>
      <c r="G17" s="123">
        <v>0</v>
      </c>
      <c r="H17" s="123">
        <v>0</v>
      </c>
      <c r="I17" s="123">
        <v>9059.83</v>
      </c>
      <c r="J17" s="123">
        <v>9965.81</v>
      </c>
      <c r="K17" s="123">
        <v>406684807.12</v>
      </c>
      <c r="L17" s="124">
        <v>0</v>
      </c>
      <c r="M17" s="124">
        <v>0</v>
      </c>
      <c r="N17" s="124">
        <v>9965.81</v>
      </c>
      <c r="O17" s="124">
        <v>406684807.12</v>
      </c>
      <c r="P17" s="123">
        <v>0</v>
      </c>
      <c r="Q17" s="123">
        <v>0</v>
      </c>
      <c r="R17" s="123">
        <v>0</v>
      </c>
      <c r="S17" s="123">
        <v>0</v>
      </c>
      <c r="T17" s="118"/>
      <c r="U17" s="118"/>
      <c r="V17" s="118"/>
    </row>
    <row r="18" spans="1:22" s="79" customFormat="1" ht="18.75" customHeight="1" x14ac:dyDescent="0.25">
      <c r="A18" s="120">
        <v>4</v>
      </c>
      <c r="B18" s="126" t="s">
        <v>532</v>
      </c>
      <c r="C18" s="123">
        <v>11346.56</v>
      </c>
      <c r="D18" s="123">
        <v>2286.73</v>
      </c>
      <c r="E18" s="123">
        <v>2286.73</v>
      </c>
      <c r="F18" s="123">
        <v>96116468.239999995</v>
      </c>
      <c r="G18" s="123">
        <v>0</v>
      </c>
      <c r="H18" s="123">
        <v>0</v>
      </c>
      <c r="I18" s="123">
        <v>9059.83</v>
      </c>
      <c r="J18" s="123">
        <v>9965.81</v>
      </c>
      <c r="K18" s="123">
        <v>406684807.12</v>
      </c>
      <c r="L18" s="124">
        <v>0</v>
      </c>
      <c r="M18" s="124">
        <v>0</v>
      </c>
      <c r="N18" s="124">
        <v>9965.81</v>
      </c>
      <c r="O18" s="124">
        <v>406684807.12</v>
      </c>
      <c r="P18" s="123">
        <v>0</v>
      </c>
      <c r="Q18" s="123">
        <v>0</v>
      </c>
      <c r="R18" s="123">
        <v>0</v>
      </c>
      <c r="S18" s="123">
        <v>0</v>
      </c>
      <c r="T18" s="118"/>
      <c r="U18" s="118"/>
      <c r="V18" s="118"/>
    </row>
    <row r="19" spans="1:22" s="79" customFormat="1" ht="20.25" x14ac:dyDescent="0.25">
      <c r="A19" s="120"/>
      <c r="B19" s="122" t="s">
        <v>511</v>
      </c>
      <c r="C19" s="123">
        <v>8351.5</v>
      </c>
      <c r="D19" s="123">
        <v>1840.83</v>
      </c>
      <c r="E19" s="123">
        <v>1840.83</v>
      </c>
      <c r="F19" s="123">
        <v>77374208.349999994</v>
      </c>
      <c r="G19" s="123">
        <v>0</v>
      </c>
      <c r="H19" s="123">
        <v>0</v>
      </c>
      <c r="I19" s="123">
        <v>6510.67</v>
      </c>
      <c r="J19" s="123">
        <v>7161.74</v>
      </c>
      <c r="K19" s="123">
        <v>292256163.5</v>
      </c>
      <c r="L19" s="124">
        <v>0</v>
      </c>
      <c r="M19" s="124">
        <v>0</v>
      </c>
      <c r="N19" s="124">
        <v>7161.74</v>
      </c>
      <c r="O19" s="124">
        <v>292256163.5</v>
      </c>
      <c r="P19" s="123">
        <v>0</v>
      </c>
      <c r="Q19" s="123">
        <v>0</v>
      </c>
      <c r="R19" s="123">
        <v>0</v>
      </c>
      <c r="S19" s="123">
        <v>0</v>
      </c>
      <c r="T19" s="118"/>
      <c r="U19" s="118"/>
      <c r="V19" s="118"/>
    </row>
    <row r="20" spans="1:22" s="79" customFormat="1" ht="18.75" customHeight="1" x14ac:dyDescent="0.25">
      <c r="A20" s="120">
        <v>5</v>
      </c>
      <c r="B20" s="126" t="s">
        <v>532</v>
      </c>
      <c r="C20" s="123">
        <v>8351.5</v>
      </c>
      <c r="D20" s="123">
        <v>1840.83</v>
      </c>
      <c r="E20" s="123">
        <v>1840.83</v>
      </c>
      <c r="F20" s="123">
        <v>77374208.349999994</v>
      </c>
      <c r="G20" s="123">
        <v>0</v>
      </c>
      <c r="H20" s="123">
        <v>0</v>
      </c>
      <c r="I20" s="123">
        <v>6510.67</v>
      </c>
      <c r="J20" s="123">
        <v>7161.74</v>
      </c>
      <c r="K20" s="123">
        <v>292256163.5</v>
      </c>
      <c r="L20" s="124">
        <v>0</v>
      </c>
      <c r="M20" s="124">
        <v>0</v>
      </c>
      <c r="N20" s="124">
        <v>7161.74</v>
      </c>
      <c r="O20" s="124">
        <v>292256163.5</v>
      </c>
      <c r="P20" s="123">
        <v>0</v>
      </c>
      <c r="Q20" s="123">
        <v>0</v>
      </c>
      <c r="R20" s="123">
        <v>0</v>
      </c>
      <c r="S20" s="123">
        <v>0</v>
      </c>
      <c r="T20" s="118"/>
      <c r="U20" s="118"/>
      <c r="V20" s="118"/>
    </row>
    <row r="21" spans="1:22" s="79" customFormat="1" ht="20.25" x14ac:dyDescent="0.25">
      <c r="A21" s="120"/>
      <c r="B21" s="122" t="s">
        <v>512</v>
      </c>
      <c r="C21" s="123">
        <v>4890.3999999999996</v>
      </c>
      <c r="D21" s="123">
        <v>1059.48</v>
      </c>
      <c r="E21" s="123">
        <v>1059.48</v>
      </c>
      <c r="F21" s="123">
        <v>44532317.630000003</v>
      </c>
      <c r="G21" s="123">
        <v>0</v>
      </c>
      <c r="H21" s="123">
        <v>0</v>
      </c>
      <c r="I21" s="123">
        <v>3830.9199999999996</v>
      </c>
      <c r="J21" s="123">
        <v>4214.01</v>
      </c>
      <c r="K21" s="123">
        <v>171965401.69999999</v>
      </c>
      <c r="L21" s="124">
        <v>0</v>
      </c>
      <c r="M21" s="124">
        <v>0</v>
      </c>
      <c r="N21" s="124">
        <v>4214.01</v>
      </c>
      <c r="O21" s="124">
        <v>171965401.69999999</v>
      </c>
      <c r="P21" s="123">
        <v>0</v>
      </c>
      <c r="Q21" s="123">
        <v>0</v>
      </c>
      <c r="R21" s="123">
        <v>0</v>
      </c>
      <c r="S21" s="123">
        <v>0</v>
      </c>
      <c r="T21" s="118"/>
      <c r="U21" s="118"/>
      <c r="V21" s="118"/>
    </row>
    <row r="22" spans="1:22" s="79" customFormat="1" ht="18.75" customHeight="1" x14ac:dyDescent="0.25">
      <c r="A22" s="120">
        <v>6</v>
      </c>
      <c r="B22" s="126" t="s">
        <v>532</v>
      </c>
      <c r="C22" s="123">
        <v>4890.3999999999996</v>
      </c>
      <c r="D22" s="123">
        <v>1059.48</v>
      </c>
      <c r="E22" s="123">
        <v>1059.48</v>
      </c>
      <c r="F22" s="123">
        <v>44532317.630000003</v>
      </c>
      <c r="G22" s="123">
        <v>0</v>
      </c>
      <c r="H22" s="123">
        <v>0</v>
      </c>
      <c r="I22" s="123">
        <v>3830.9199999999996</v>
      </c>
      <c r="J22" s="123">
        <v>4214.01</v>
      </c>
      <c r="K22" s="123">
        <v>171965401.69999999</v>
      </c>
      <c r="L22" s="124">
        <v>0</v>
      </c>
      <c r="M22" s="124">
        <v>0</v>
      </c>
      <c r="N22" s="124">
        <v>4214.01</v>
      </c>
      <c r="O22" s="124">
        <v>171965401.69999999</v>
      </c>
      <c r="P22" s="123">
        <v>0</v>
      </c>
      <c r="Q22" s="123">
        <v>0</v>
      </c>
      <c r="R22" s="123">
        <v>0</v>
      </c>
      <c r="S22" s="123">
        <v>0</v>
      </c>
      <c r="T22" s="118"/>
      <c r="U22" s="118"/>
      <c r="V22" s="118"/>
    </row>
    <row r="23" spans="1:22" s="79" customFormat="1" ht="15.75" x14ac:dyDescent="0.25">
      <c r="A23" s="62"/>
      <c r="B23" s="78"/>
      <c r="C23" s="62"/>
      <c r="D23" s="62"/>
      <c r="E23" s="62"/>
      <c r="F23" s="62"/>
      <c r="G23" s="62"/>
      <c r="H23" s="62"/>
      <c r="I23" s="62"/>
      <c r="J23" s="62"/>
      <c r="K23" s="62"/>
      <c r="L23" s="62"/>
      <c r="P23" s="62"/>
      <c r="Q23" s="62"/>
      <c r="R23" s="62"/>
      <c r="S23" s="62"/>
      <c r="T23" s="62"/>
    </row>
    <row r="24" spans="1:22" s="79" customFormat="1" ht="15.75" x14ac:dyDescent="0.25">
      <c r="A24" s="119"/>
      <c r="B24" s="119"/>
      <c r="C24" s="119"/>
      <c r="D24" s="119"/>
      <c r="E24" s="119"/>
      <c r="F24" s="119"/>
      <c r="G24" s="119"/>
      <c r="H24" s="119"/>
      <c r="I24" s="119"/>
      <c r="J24" s="62"/>
      <c r="K24" s="62"/>
      <c r="L24" s="62"/>
      <c r="M24" s="62"/>
      <c r="N24" s="62"/>
      <c r="O24" s="80"/>
      <c r="P24" s="80"/>
      <c r="Q24" s="80"/>
      <c r="R24" s="80"/>
      <c r="S24" s="80"/>
      <c r="T24" s="93"/>
    </row>
    <row r="25" spans="1:22" s="79" customFormat="1" ht="15.75" x14ac:dyDescent="0.25">
      <c r="A25" s="119"/>
      <c r="B25" s="119"/>
      <c r="C25" s="119"/>
      <c r="D25" s="119"/>
      <c r="E25" s="119"/>
      <c r="F25" s="119"/>
      <c r="G25" s="119"/>
      <c r="H25" s="119"/>
      <c r="I25" s="119"/>
      <c r="J25" s="62"/>
      <c r="K25" s="62"/>
      <c r="L25" s="62"/>
      <c r="M25" s="62"/>
      <c r="N25" s="62"/>
      <c r="O25" s="187"/>
      <c r="P25" s="187"/>
      <c r="Q25" s="188"/>
      <c r="R25" s="188"/>
      <c r="S25" s="188"/>
      <c r="T25" s="93"/>
      <c r="U25" s="93"/>
      <c r="V25" s="81"/>
    </row>
    <row r="26" spans="1:22" s="79" customFormat="1" ht="21" customHeight="1" x14ac:dyDescent="0.25">
      <c r="A26" s="125"/>
      <c r="B26" s="125"/>
      <c r="C26" s="125"/>
      <c r="D26" s="125"/>
      <c r="E26" s="125"/>
      <c r="F26" s="125"/>
      <c r="G26" s="125"/>
      <c r="H26" s="125"/>
      <c r="I26" s="125"/>
      <c r="J26" s="81"/>
      <c r="K26" s="76"/>
      <c r="L26" s="76"/>
      <c r="M26" s="62"/>
      <c r="N26" s="62"/>
      <c r="O26" s="187"/>
      <c r="P26" s="187"/>
      <c r="Q26" s="187"/>
      <c r="R26" s="187"/>
      <c r="S26" s="187"/>
      <c r="T26" s="93"/>
      <c r="U26" s="93"/>
      <c r="V26" s="93"/>
    </row>
    <row r="27" spans="1:22" s="79" customFormat="1" ht="15" customHeight="1" x14ac:dyDescent="0.25">
      <c r="A27" s="67"/>
      <c r="B27" s="67"/>
      <c r="C27" s="67"/>
      <c r="D27" s="67"/>
      <c r="E27" s="67"/>
      <c r="F27" s="67"/>
      <c r="G27" s="67"/>
      <c r="H27" s="67"/>
      <c r="I27" s="67"/>
      <c r="J27" s="81"/>
      <c r="K27" s="76"/>
      <c r="L27" s="76"/>
      <c r="M27" s="62"/>
      <c r="N27" s="62"/>
      <c r="O27" s="80"/>
      <c r="P27" s="80"/>
      <c r="Q27" s="80"/>
      <c r="R27" s="80"/>
      <c r="S27" s="80"/>
      <c r="T27" s="93"/>
      <c r="U27" s="93"/>
      <c r="V27" s="93"/>
    </row>
    <row r="28" spans="1:22" ht="21" customHeight="1" x14ac:dyDescent="0.3">
      <c r="A28" s="82"/>
      <c r="B28" s="82"/>
      <c r="C28" s="82"/>
      <c r="D28" s="82"/>
      <c r="E28" s="82"/>
      <c r="F28" s="82"/>
      <c r="G28" s="82"/>
      <c r="H28" s="82"/>
      <c r="I28" s="82"/>
      <c r="J28" s="83"/>
      <c r="K28" s="84"/>
      <c r="L28" s="84"/>
      <c r="M28" s="63"/>
      <c r="N28" s="63"/>
      <c r="O28" s="185"/>
      <c r="P28" s="185"/>
      <c r="Q28" s="185"/>
      <c r="R28" s="186"/>
      <c r="S28" s="186"/>
      <c r="T28" s="65"/>
      <c r="U28" s="65"/>
      <c r="V28" s="65"/>
    </row>
    <row r="29" spans="1:22" ht="15" customHeight="1" x14ac:dyDescent="0.25">
      <c r="A29" s="67"/>
      <c r="B29" s="67"/>
      <c r="C29" s="67"/>
      <c r="D29" s="67"/>
      <c r="E29" s="67"/>
      <c r="F29" s="67"/>
      <c r="G29" s="67"/>
      <c r="H29" s="67"/>
      <c r="I29" s="67"/>
      <c r="J29" s="66"/>
      <c r="K29" s="68"/>
      <c r="L29" s="68"/>
      <c r="P29" s="69"/>
      <c r="Q29" s="69"/>
      <c r="R29" s="70"/>
      <c r="S29" s="69"/>
      <c r="T29" s="65"/>
      <c r="U29" s="65"/>
      <c r="V29" s="65"/>
    </row>
  </sheetData>
  <sheetProtection formatCells="0" formatColumns="0" formatRows="0" insertColumns="0" insertRows="0" insertHyperlinks="0" deleteColumns="0" deleteRows="0" sort="0" autoFilter="0" pivotTables="0"/>
  <mergeCells count="26">
    <mergeCell ref="Q2:S2"/>
    <mergeCell ref="Q1:S1"/>
    <mergeCell ref="O28:Q28"/>
    <mergeCell ref="R28:S28"/>
    <mergeCell ref="O25:P25"/>
    <mergeCell ref="Q25:S25"/>
    <mergeCell ref="O26:P26"/>
    <mergeCell ref="Q26:S26"/>
    <mergeCell ref="B3:S3"/>
    <mergeCell ref="B5:B9"/>
    <mergeCell ref="A5:A9"/>
    <mergeCell ref="C5:C9"/>
    <mergeCell ref="D5:H5"/>
    <mergeCell ref="N8:O8"/>
    <mergeCell ref="P8:Q8"/>
    <mergeCell ref="D6:D8"/>
    <mergeCell ref="E6:H6"/>
    <mergeCell ref="I6:K8"/>
    <mergeCell ref="E7:F8"/>
    <mergeCell ref="G7:G8"/>
    <mergeCell ref="H7:H8"/>
    <mergeCell ref="I5:S5"/>
    <mergeCell ref="L7:M8"/>
    <mergeCell ref="N7:Q7"/>
    <mergeCell ref="R7:S8"/>
    <mergeCell ref="L6:R6"/>
  </mergeCells>
  <printOptions horizontalCentered="1"/>
  <pageMargins left="0.98425196850393704" right="0.39370078740157483" top="0.39370078740157483" bottom="0.39370078740157483" header="0" footer="0"/>
  <pageSetup paperSize="9" scale="32" firstPageNumber="14" fitToHeight="0" orientation="landscape" useFirstPageNumber="1" r:id="rId1"/>
  <headerFooter scaleWithDoc="0">
    <oddHeader>&amp;C&amp;"Times New Roman,обычный"&amp;K00-049&amp;P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zoomScale="70" zoomScaleNormal="70" zoomScalePageLayoutView="60" workbookViewId="0">
      <selection activeCell="B5" sqref="B5:B7"/>
    </sheetView>
  </sheetViews>
  <sheetFormatPr defaultColWidth="9.140625" defaultRowHeight="18.75" x14ac:dyDescent="0.3"/>
  <cols>
    <col min="1" max="1" width="4.7109375" style="73" customWidth="1"/>
    <col min="2" max="2" width="50.7109375" style="85" customWidth="1"/>
    <col min="3" max="3" width="20.7109375" style="73" customWidth="1"/>
    <col min="4" max="4" width="18.7109375" style="73" customWidth="1"/>
    <col min="5" max="5" width="20.7109375" style="73" customWidth="1"/>
    <col min="6" max="6" width="23.140625" style="73" customWidth="1"/>
    <col min="7" max="8" width="20.7109375" style="73" customWidth="1"/>
    <col min="9" max="9" width="21.42578125" style="73" customWidth="1"/>
    <col min="10" max="15" width="20.7109375" style="73" customWidth="1"/>
    <col min="16" max="16" width="22.7109375" style="73" customWidth="1"/>
    <col min="17" max="19" width="20.7109375" style="73" customWidth="1"/>
    <col min="20" max="16384" width="9.140625" style="73"/>
  </cols>
  <sheetData>
    <row r="1" spans="1:19" ht="75" customHeight="1" x14ac:dyDescent="0.3">
      <c r="B1" s="73"/>
      <c r="D1" s="85"/>
      <c r="O1" s="195" t="s">
        <v>565</v>
      </c>
      <c r="P1" s="196"/>
      <c r="Q1" s="196"/>
      <c r="R1" s="196"/>
      <c r="S1" s="196"/>
    </row>
    <row r="2" spans="1:19" ht="143.25" customHeight="1" x14ac:dyDescent="0.3">
      <c r="B2" s="73"/>
      <c r="D2" s="85"/>
      <c r="O2" s="198" t="s">
        <v>566</v>
      </c>
      <c r="P2" s="199"/>
      <c r="Q2" s="199"/>
      <c r="R2" s="199"/>
      <c r="S2" s="199"/>
    </row>
    <row r="3" spans="1:19" s="72" customFormat="1" ht="40.5" customHeight="1" x14ac:dyDescent="0.25">
      <c r="A3" s="92"/>
      <c r="B3" s="197" t="s">
        <v>564</v>
      </c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</row>
    <row r="4" spans="1:19" s="72" customFormat="1" ht="15.75" x14ac:dyDescent="0.25">
      <c r="B4" s="71"/>
    </row>
    <row r="5" spans="1:19" s="72" customFormat="1" ht="69" customHeight="1" x14ac:dyDescent="0.25">
      <c r="A5" s="190" t="s">
        <v>7</v>
      </c>
      <c r="B5" s="190" t="s">
        <v>399</v>
      </c>
      <c r="C5" s="193" t="s">
        <v>546</v>
      </c>
      <c r="D5" s="193" t="s">
        <v>513</v>
      </c>
      <c r="E5" s="193"/>
      <c r="F5" s="193"/>
      <c r="G5" s="193" t="s">
        <v>514</v>
      </c>
      <c r="H5" s="193"/>
      <c r="I5" s="193"/>
      <c r="J5" s="193" t="s">
        <v>515</v>
      </c>
      <c r="K5" s="193"/>
      <c r="L5" s="193"/>
      <c r="M5" s="193"/>
      <c r="N5" s="193" t="s">
        <v>547</v>
      </c>
      <c r="O5" s="193"/>
      <c r="P5" s="193"/>
      <c r="Q5" s="193" t="s">
        <v>548</v>
      </c>
      <c r="R5" s="193"/>
      <c r="S5" s="193"/>
    </row>
    <row r="6" spans="1:19" s="72" customFormat="1" ht="16.5" customHeight="1" x14ac:dyDescent="0.25">
      <c r="A6" s="191"/>
      <c r="B6" s="191"/>
      <c r="C6" s="193"/>
      <c r="D6" s="193" t="s">
        <v>549</v>
      </c>
      <c r="E6" s="194" t="s">
        <v>516</v>
      </c>
      <c r="F6" s="194"/>
      <c r="G6" s="193" t="s">
        <v>550</v>
      </c>
      <c r="H6" s="194" t="s">
        <v>516</v>
      </c>
      <c r="I6" s="194"/>
      <c r="J6" s="193" t="s">
        <v>551</v>
      </c>
      <c r="K6" s="194" t="s">
        <v>499</v>
      </c>
      <c r="L6" s="194"/>
      <c r="M6" s="194"/>
      <c r="N6" s="193" t="s">
        <v>551</v>
      </c>
      <c r="O6" s="193" t="s">
        <v>499</v>
      </c>
      <c r="P6" s="193"/>
      <c r="Q6" s="193" t="s">
        <v>551</v>
      </c>
      <c r="R6" s="193" t="s">
        <v>499</v>
      </c>
      <c r="S6" s="193"/>
    </row>
    <row r="7" spans="1:19" s="72" customFormat="1" ht="162" x14ac:dyDescent="0.25">
      <c r="A7" s="192"/>
      <c r="B7" s="192"/>
      <c r="C7" s="193"/>
      <c r="D7" s="194"/>
      <c r="E7" s="129" t="s">
        <v>552</v>
      </c>
      <c r="F7" s="129" t="s">
        <v>553</v>
      </c>
      <c r="G7" s="194"/>
      <c r="H7" s="129" t="s">
        <v>554</v>
      </c>
      <c r="I7" s="129" t="s">
        <v>555</v>
      </c>
      <c r="J7" s="194"/>
      <c r="K7" s="129" t="s">
        <v>556</v>
      </c>
      <c r="L7" s="129" t="s">
        <v>557</v>
      </c>
      <c r="M7" s="129" t="s">
        <v>558</v>
      </c>
      <c r="N7" s="193"/>
      <c r="O7" s="129" t="s">
        <v>559</v>
      </c>
      <c r="P7" s="129" t="s">
        <v>560</v>
      </c>
      <c r="Q7" s="193"/>
      <c r="R7" s="129" t="s">
        <v>561</v>
      </c>
      <c r="S7" s="129" t="s">
        <v>562</v>
      </c>
    </row>
    <row r="8" spans="1:19" s="72" customFormat="1" ht="81" x14ac:dyDescent="0.25">
      <c r="A8" s="130"/>
      <c r="B8" s="131" t="s">
        <v>563</v>
      </c>
      <c r="C8" s="132">
        <v>2238</v>
      </c>
      <c r="D8" s="132">
        <v>860</v>
      </c>
      <c r="E8" s="132">
        <v>624</v>
      </c>
      <c r="F8" s="132">
        <v>236</v>
      </c>
      <c r="G8" s="133">
        <v>33819.74</v>
      </c>
      <c r="H8" s="133">
        <v>24718.949999999997</v>
      </c>
      <c r="I8" s="133">
        <v>9100.7899999999991</v>
      </c>
      <c r="J8" s="133">
        <v>1494207938.1399999</v>
      </c>
      <c r="K8" s="133">
        <v>1290351305.4400001</v>
      </c>
      <c r="L8" s="133">
        <v>39907772.339999996</v>
      </c>
      <c r="M8" s="133">
        <v>163948860.35999998</v>
      </c>
      <c r="N8" s="133">
        <v>3358498.4</v>
      </c>
      <c r="O8" s="133">
        <v>0</v>
      </c>
      <c r="P8" s="133">
        <v>3358498.4</v>
      </c>
      <c r="Q8" s="133">
        <v>0</v>
      </c>
      <c r="R8" s="133">
        <v>0</v>
      </c>
      <c r="S8" s="133">
        <v>0</v>
      </c>
    </row>
    <row r="9" spans="1:19" s="72" customFormat="1" ht="20.25" x14ac:dyDescent="0.25">
      <c r="A9" s="130"/>
      <c r="B9" s="131" t="s">
        <v>507</v>
      </c>
      <c r="C9" s="132">
        <v>183</v>
      </c>
      <c r="D9" s="132">
        <v>72</v>
      </c>
      <c r="E9" s="132">
        <v>61</v>
      </c>
      <c r="F9" s="132">
        <v>11</v>
      </c>
      <c r="G9" s="133">
        <v>2814.18</v>
      </c>
      <c r="H9" s="133">
        <v>2352.31</v>
      </c>
      <c r="I9" s="133">
        <v>461.87</v>
      </c>
      <c r="J9" s="133">
        <v>121552263.58000001</v>
      </c>
      <c r="K9" s="133">
        <v>63141937.170000002</v>
      </c>
      <c r="L9" s="133">
        <v>1952843.42</v>
      </c>
      <c r="M9" s="133">
        <v>56457482.990000002</v>
      </c>
      <c r="N9" s="133">
        <v>3358498.4</v>
      </c>
      <c r="O9" s="133">
        <v>0</v>
      </c>
      <c r="P9" s="133">
        <v>3358498.4</v>
      </c>
      <c r="Q9" s="133">
        <v>0</v>
      </c>
      <c r="R9" s="133">
        <v>0</v>
      </c>
      <c r="S9" s="133">
        <v>0</v>
      </c>
    </row>
    <row r="10" spans="1:19" s="72" customFormat="1" ht="20.25" x14ac:dyDescent="0.25">
      <c r="A10" s="130">
        <v>1</v>
      </c>
      <c r="B10" s="131" t="s">
        <v>532</v>
      </c>
      <c r="C10" s="132">
        <v>183</v>
      </c>
      <c r="D10" s="132">
        <v>72</v>
      </c>
      <c r="E10" s="132">
        <v>61</v>
      </c>
      <c r="F10" s="132">
        <v>11</v>
      </c>
      <c r="G10" s="133">
        <v>2814.18</v>
      </c>
      <c r="H10" s="133">
        <v>2352.31</v>
      </c>
      <c r="I10" s="133">
        <v>461.87</v>
      </c>
      <c r="J10" s="133">
        <v>121552263.58000001</v>
      </c>
      <c r="K10" s="133">
        <v>63141937.170000002</v>
      </c>
      <c r="L10" s="133">
        <v>1952843.42</v>
      </c>
      <c r="M10" s="133">
        <v>56457482.990000002</v>
      </c>
      <c r="N10" s="133">
        <v>3358498.4</v>
      </c>
      <c r="O10" s="133">
        <v>0</v>
      </c>
      <c r="P10" s="133">
        <v>3358498.4</v>
      </c>
      <c r="Q10" s="133">
        <v>0</v>
      </c>
      <c r="R10" s="133">
        <v>0</v>
      </c>
      <c r="S10" s="133">
        <v>0</v>
      </c>
    </row>
    <row r="11" spans="1:19" s="72" customFormat="1" ht="20.25" x14ac:dyDescent="0.25">
      <c r="A11" s="130"/>
      <c r="B11" s="131" t="s">
        <v>508</v>
      </c>
      <c r="C11" s="132">
        <v>287</v>
      </c>
      <c r="D11" s="132">
        <v>105</v>
      </c>
      <c r="E11" s="132">
        <v>80</v>
      </c>
      <c r="F11" s="132">
        <v>25</v>
      </c>
      <c r="G11" s="133">
        <v>4073.6</v>
      </c>
      <c r="H11" s="133">
        <v>3120.1</v>
      </c>
      <c r="I11" s="133">
        <v>953.5</v>
      </c>
      <c r="J11" s="133">
        <v>180205977.41000003</v>
      </c>
      <c r="K11" s="133">
        <v>161213080.27000001</v>
      </c>
      <c r="L11" s="133">
        <v>4985971.55</v>
      </c>
      <c r="M11" s="133">
        <v>14006925.59</v>
      </c>
      <c r="N11" s="133">
        <v>0</v>
      </c>
      <c r="O11" s="133">
        <v>0</v>
      </c>
      <c r="P11" s="133">
        <v>0</v>
      </c>
      <c r="Q11" s="133">
        <v>0</v>
      </c>
      <c r="R11" s="133">
        <v>0</v>
      </c>
      <c r="S11" s="133">
        <v>0</v>
      </c>
    </row>
    <row r="12" spans="1:19" s="72" customFormat="1" ht="20.25" x14ac:dyDescent="0.25">
      <c r="A12" s="130">
        <v>2</v>
      </c>
      <c r="B12" s="131" t="s">
        <v>532</v>
      </c>
      <c r="C12" s="132">
        <v>287</v>
      </c>
      <c r="D12" s="132">
        <v>105</v>
      </c>
      <c r="E12" s="132">
        <v>80</v>
      </c>
      <c r="F12" s="132">
        <v>25</v>
      </c>
      <c r="G12" s="133">
        <v>4073.6</v>
      </c>
      <c r="H12" s="133">
        <v>3120.1</v>
      </c>
      <c r="I12" s="133">
        <v>953.5</v>
      </c>
      <c r="J12" s="133">
        <v>180205977.41000003</v>
      </c>
      <c r="K12" s="133">
        <v>161213080.27000001</v>
      </c>
      <c r="L12" s="133">
        <v>4985971.55</v>
      </c>
      <c r="M12" s="133">
        <v>14006925.59</v>
      </c>
      <c r="N12" s="133">
        <v>0</v>
      </c>
      <c r="O12" s="133">
        <v>0</v>
      </c>
      <c r="P12" s="133">
        <v>0</v>
      </c>
      <c r="Q12" s="133">
        <v>0</v>
      </c>
      <c r="R12" s="133">
        <v>0</v>
      </c>
      <c r="S12" s="133">
        <v>0</v>
      </c>
    </row>
    <row r="13" spans="1:19" s="72" customFormat="1" ht="20.25" x14ac:dyDescent="0.25">
      <c r="A13" s="130"/>
      <c r="B13" s="131" t="s">
        <v>509</v>
      </c>
      <c r="C13" s="132">
        <v>155</v>
      </c>
      <c r="D13" s="132">
        <v>58</v>
      </c>
      <c r="E13" s="132">
        <v>47</v>
      </c>
      <c r="F13" s="132">
        <v>11</v>
      </c>
      <c r="G13" s="133">
        <v>2343.5</v>
      </c>
      <c r="H13" s="133">
        <v>1956.4</v>
      </c>
      <c r="I13" s="133">
        <v>387.1</v>
      </c>
      <c r="J13" s="133">
        <v>103520330.61</v>
      </c>
      <c r="K13" s="133">
        <v>92744902.780000001</v>
      </c>
      <c r="L13" s="133">
        <v>2868399.06</v>
      </c>
      <c r="M13" s="133">
        <v>7907028.7699999996</v>
      </c>
      <c r="N13" s="133">
        <v>0</v>
      </c>
      <c r="O13" s="133">
        <v>0</v>
      </c>
      <c r="P13" s="133">
        <v>0</v>
      </c>
      <c r="Q13" s="133">
        <v>0</v>
      </c>
      <c r="R13" s="133">
        <v>0</v>
      </c>
      <c r="S13" s="133">
        <v>0</v>
      </c>
    </row>
    <row r="14" spans="1:19" s="72" customFormat="1" ht="20.25" x14ac:dyDescent="0.25">
      <c r="A14" s="130">
        <v>3</v>
      </c>
      <c r="B14" s="131" t="s">
        <v>532</v>
      </c>
      <c r="C14" s="132">
        <v>155</v>
      </c>
      <c r="D14" s="132">
        <v>58</v>
      </c>
      <c r="E14" s="132">
        <v>47</v>
      </c>
      <c r="F14" s="132">
        <v>11</v>
      </c>
      <c r="G14" s="133">
        <v>2343.5</v>
      </c>
      <c r="H14" s="133">
        <v>1956.4</v>
      </c>
      <c r="I14" s="133">
        <v>387.1</v>
      </c>
      <c r="J14" s="133">
        <v>103520330.61</v>
      </c>
      <c r="K14" s="133">
        <v>92744902.780000001</v>
      </c>
      <c r="L14" s="133">
        <v>2868399.06</v>
      </c>
      <c r="M14" s="133">
        <v>7907028.7699999996</v>
      </c>
      <c r="N14" s="133">
        <v>0</v>
      </c>
      <c r="O14" s="133">
        <v>0</v>
      </c>
      <c r="P14" s="133">
        <v>0</v>
      </c>
      <c r="Q14" s="133">
        <v>0</v>
      </c>
      <c r="R14" s="133">
        <v>0</v>
      </c>
      <c r="S14" s="133">
        <v>0</v>
      </c>
    </row>
    <row r="15" spans="1:19" s="72" customFormat="1" ht="20.25" x14ac:dyDescent="0.25">
      <c r="A15" s="130"/>
      <c r="B15" s="131" t="s">
        <v>510</v>
      </c>
      <c r="C15" s="132">
        <v>799</v>
      </c>
      <c r="D15" s="132">
        <v>292</v>
      </c>
      <c r="E15" s="132">
        <v>198</v>
      </c>
      <c r="F15" s="132">
        <v>94</v>
      </c>
      <c r="G15" s="133">
        <v>11346.56</v>
      </c>
      <c r="H15" s="133">
        <v>7622.44</v>
      </c>
      <c r="I15" s="133">
        <v>3724.12</v>
      </c>
      <c r="J15" s="133">
        <v>502801275.36000001</v>
      </c>
      <c r="K15" s="133">
        <v>449103336.69</v>
      </c>
      <c r="L15" s="133">
        <v>13889793.92</v>
      </c>
      <c r="M15" s="133">
        <v>39808144.75</v>
      </c>
      <c r="N15" s="133">
        <v>0</v>
      </c>
      <c r="O15" s="133">
        <v>0</v>
      </c>
      <c r="P15" s="133">
        <v>0</v>
      </c>
      <c r="Q15" s="133">
        <v>0</v>
      </c>
      <c r="R15" s="133">
        <v>0</v>
      </c>
      <c r="S15" s="133">
        <v>0</v>
      </c>
    </row>
    <row r="16" spans="1:19" s="72" customFormat="1" ht="20.25" x14ac:dyDescent="0.25">
      <c r="A16" s="130">
        <v>4</v>
      </c>
      <c r="B16" s="131" t="s">
        <v>532</v>
      </c>
      <c r="C16" s="132">
        <v>799</v>
      </c>
      <c r="D16" s="132">
        <v>292</v>
      </c>
      <c r="E16" s="132">
        <v>198</v>
      </c>
      <c r="F16" s="132">
        <v>94</v>
      </c>
      <c r="G16" s="133">
        <v>11346.56</v>
      </c>
      <c r="H16" s="133">
        <v>7622.44</v>
      </c>
      <c r="I16" s="133">
        <v>3724.12</v>
      </c>
      <c r="J16" s="133">
        <v>502801275.36000001</v>
      </c>
      <c r="K16" s="133">
        <v>449103336.69</v>
      </c>
      <c r="L16" s="133">
        <v>13889793.92</v>
      </c>
      <c r="M16" s="133">
        <v>39808144.75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</row>
    <row r="17" spans="1:19" s="72" customFormat="1" ht="20.25" x14ac:dyDescent="0.25">
      <c r="A17" s="130"/>
      <c r="B17" s="131" t="s">
        <v>511</v>
      </c>
      <c r="C17" s="132">
        <v>513</v>
      </c>
      <c r="D17" s="132">
        <v>205</v>
      </c>
      <c r="E17" s="132">
        <v>148</v>
      </c>
      <c r="F17" s="132">
        <v>57</v>
      </c>
      <c r="G17" s="133">
        <v>8351.5</v>
      </c>
      <c r="H17" s="133">
        <v>6136.1</v>
      </c>
      <c r="I17" s="133">
        <v>2215.4</v>
      </c>
      <c r="J17" s="133">
        <v>369630371.84999996</v>
      </c>
      <c r="K17" s="133">
        <v>330567628.63</v>
      </c>
      <c r="L17" s="133">
        <v>10223741.09</v>
      </c>
      <c r="M17" s="133">
        <v>28839002.129999999</v>
      </c>
      <c r="N17" s="133">
        <v>0</v>
      </c>
      <c r="O17" s="133">
        <v>0</v>
      </c>
      <c r="P17" s="133">
        <v>0</v>
      </c>
      <c r="Q17" s="133">
        <v>0</v>
      </c>
      <c r="R17" s="133">
        <v>0</v>
      </c>
      <c r="S17" s="133">
        <v>0</v>
      </c>
    </row>
    <row r="18" spans="1:19" s="72" customFormat="1" ht="20.25" x14ac:dyDescent="0.25">
      <c r="A18" s="130">
        <v>5</v>
      </c>
      <c r="B18" s="131" t="s">
        <v>532</v>
      </c>
      <c r="C18" s="132">
        <v>513</v>
      </c>
      <c r="D18" s="132">
        <v>205</v>
      </c>
      <c r="E18" s="132">
        <v>148</v>
      </c>
      <c r="F18" s="132">
        <v>57</v>
      </c>
      <c r="G18" s="133">
        <v>8351.5</v>
      </c>
      <c r="H18" s="133">
        <v>6136.1</v>
      </c>
      <c r="I18" s="133">
        <v>2215.4</v>
      </c>
      <c r="J18" s="133">
        <v>369630371.84999996</v>
      </c>
      <c r="K18" s="133">
        <v>330567628.63</v>
      </c>
      <c r="L18" s="133">
        <v>10223741.09</v>
      </c>
      <c r="M18" s="133">
        <v>28839002.129999999</v>
      </c>
      <c r="N18" s="133">
        <v>0</v>
      </c>
      <c r="O18" s="133">
        <v>0</v>
      </c>
      <c r="P18" s="133">
        <v>0</v>
      </c>
      <c r="Q18" s="133">
        <v>0</v>
      </c>
      <c r="R18" s="133">
        <v>0</v>
      </c>
      <c r="S18" s="133">
        <v>0</v>
      </c>
    </row>
    <row r="19" spans="1:19" s="72" customFormat="1" ht="20.25" x14ac:dyDescent="0.25">
      <c r="A19" s="130"/>
      <c r="B19" s="131" t="s">
        <v>512</v>
      </c>
      <c r="C19" s="132">
        <v>301</v>
      </c>
      <c r="D19" s="132">
        <v>128</v>
      </c>
      <c r="E19" s="132">
        <v>90</v>
      </c>
      <c r="F19" s="132">
        <v>38</v>
      </c>
      <c r="G19" s="133">
        <v>4890.3999999999996</v>
      </c>
      <c r="H19" s="133">
        <v>3531.6</v>
      </c>
      <c r="I19" s="133">
        <v>1358.8</v>
      </c>
      <c r="J19" s="133">
        <v>216497719.33000001</v>
      </c>
      <c r="K19" s="133">
        <v>193580419.90000001</v>
      </c>
      <c r="L19" s="133">
        <v>5987023.2999999998</v>
      </c>
      <c r="M19" s="133">
        <v>16930276.129999999</v>
      </c>
      <c r="N19" s="133">
        <v>0</v>
      </c>
      <c r="O19" s="133">
        <v>0</v>
      </c>
      <c r="P19" s="133">
        <v>0</v>
      </c>
      <c r="Q19" s="133">
        <v>0</v>
      </c>
      <c r="R19" s="133">
        <v>0</v>
      </c>
      <c r="S19" s="133">
        <v>0</v>
      </c>
    </row>
    <row r="20" spans="1:19" s="72" customFormat="1" ht="20.25" x14ac:dyDescent="0.25">
      <c r="A20" s="130">
        <v>6</v>
      </c>
      <c r="B20" s="131" t="s">
        <v>532</v>
      </c>
      <c r="C20" s="132">
        <v>301</v>
      </c>
      <c r="D20" s="132">
        <v>128</v>
      </c>
      <c r="E20" s="132">
        <v>90</v>
      </c>
      <c r="F20" s="132">
        <v>38</v>
      </c>
      <c r="G20" s="133">
        <v>4890.3999999999996</v>
      </c>
      <c r="H20" s="133">
        <v>3531.6</v>
      </c>
      <c r="I20" s="133">
        <v>1358.8</v>
      </c>
      <c r="J20" s="133">
        <v>216497719.33000001</v>
      </c>
      <c r="K20" s="133">
        <v>193580419.90000001</v>
      </c>
      <c r="L20" s="133">
        <v>5987023.2999999998</v>
      </c>
      <c r="M20" s="133">
        <v>16930276.129999999</v>
      </c>
      <c r="N20" s="133">
        <v>0</v>
      </c>
      <c r="O20" s="133">
        <v>0</v>
      </c>
      <c r="P20" s="133">
        <v>0</v>
      </c>
      <c r="Q20" s="133">
        <v>0</v>
      </c>
      <c r="R20" s="133">
        <v>0</v>
      </c>
      <c r="S20" s="133">
        <v>0</v>
      </c>
    </row>
    <row r="21" spans="1:19" s="72" customFormat="1" ht="15.6" customHeight="1" x14ac:dyDescent="0.25">
      <c r="A21" s="71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</row>
    <row r="22" spans="1:19" s="72" customFormat="1" ht="15" customHeight="1" x14ac:dyDescent="0.25">
      <c r="A22" s="74"/>
      <c r="B22" s="74"/>
      <c r="C22" s="74"/>
      <c r="D22" s="74"/>
      <c r="E22" s="74"/>
      <c r="F22" s="74"/>
      <c r="G22" s="74"/>
      <c r="H22" s="74"/>
      <c r="I22" s="71"/>
      <c r="J22" s="71"/>
      <c r="K22" s="71"/>
      <c r="L22" s="71"/>
      <c r="M22" s="71"/>
      <c r="P22" s="75"/>
      <c r="Q22" s="75"/>
      <c r="R22" s="75"/>
      <c r="S22" s="75"/>
    </row>
    <row r="23" spans="1:19" s="72" customFormat="1" ht="15.75" x14ac:dyDescent="0.25">
      <c r="B23" s="71"/>
    </row>
    <row r="24" spans="1:19" s="72" customFormat="1" ht="15.75" x14ac:dyDescent="0.25">
      <c r="B24" s="71"/>
    </row>
    <row r="25" spans="1:19" s="72" customFormat="1" ht="15.75" x14ac:dyDescent="0.25">
      <c r="B25" s="71"/>
    </row>
    <row r="26" spans="1:19" s="72" customFormat="1" ht="15.75" x14ac:dyDescent="0.25">
      <c r="B26" s="71"/>
    </row>
    <row r="27" spans="1:19" s="72" customFormat="1" ht="15.75" x14ac:dyDescent="0.25">
      <c r="B27" s="71"/>
    </row>
    <row r="28" spans="1:19" s="72" customFormat="1" ht="15.75" x14ac:dyDescent="0.25">
      <c r="B28" s="71"/>
    </row>
  </sheetData>
  <sheetProtection formatCells="0" formatColumns="0" formatRows="0" insertColumns="0" insertRows="0" insertHyperlinks="0" deleteColumns="0" deleteRows="0" sort="0" autoFilter="0" pivotTables="0"/>
  <mergeCells count="21">
    <mergeCell ref="O1:S1"/>
    <mergeCell ref="B3:S3"/>
    <mergeCell ref="O2:S2"/>
    <mergeCell ref="R6:S6"/>
    <mergeCell ref="K6:M6"/>
    <mergeCell ref="N6:N7"/>
    <mergeCell ref="G6:G7"/>
    <mergeCell ref="H6:I6"/>
    <mergeCell ref="J6:J7"/>
    <mergeCell ref="C5:C7"/>
    <mergeCell ref="B5:B7"/>
    <mergeCell ref="A5:A7"/>
    <mergeCell ref="O6:P6"/>
    <mergeCell ref="Q6:Q7"/>
    <mergeCell ref="D5:F5"/>
    <mergeCell ref="G5:I5"/>
    <mergeCell ref="J5:M5"/>
    <mergeCell ref="D6:D7"/>
    <mergeCell ref="E6:F6"/>
    <mergeCell ref="N5:P5"/>
    <mergeCell ref="Q5:S5"/>
  </mergeCells>
  <printOptions horizontalCentered="1"/>
  <pageMargins left="0.98425196850393704" right="0.39370078740157483" top="0.39370078740157483" bottom="0.39370078740157483" header="0" footer="0"/>
  <pageSetup paperSize="9" scale="31" firstPageNumber="15" fitToHeight="0" orientation="landscape" useFirstPageNumber="1" r:id="rId1"/>
  <headerFooter scaleWithDoc="0">
    <oddHeader>&amp;C&amp;"Times New Roman,обычный"&amp;K00-049&amp;P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zoomScale="60" zoomScaleNormal="60" workbookViewId="0">
      <selection activeCell="B5" sqref="B5:B6"/>
    </sheetView>
  </sheetViews>
  <sheetFormatPr defaultColWidth="9.140625" defaultRowHeight="18.75" x14ac:dyDescent="0.3"/>
  <cols>
    <col min="1" max="1" width="6.42578125" style="63" customWidth="1"/>
    <col min="2" max="2" width="67.7109375" style="86" customWidth="1"/>
    <col min="3" max="16" width="20.7109375" style="63" customWidth="1"/>
    <col min="17" max="17" width="17" style="63" customWidth="1"/>
    <col min="18" max="18" width="24.7109375" style="63" customWidth="1"/>
    <col min="19" max="16384" width="9.140625" style="63"/>
  </cols>
  <sheetData>
    <row r="1" spans="1:21" s="1" customFormat="1" ht="51" x14ac:dyDescent="0.3">
      <c r="F1" s="54"/>
      <c r="J1" s="202"/>
      <c r="K1" s="203"/>
      <c r="L1" s="203"/>
      <c r="M1" s="203"/>
      <c r="N1" s="203"/>
      <c r="P1" s="204" t="s">
        <v>570</v>
      </c>
      <c r="Q1" s="205"/>
      <c r="R1" s="205"/>
    </row>
    <row r="2" spans="1:21" s="1" customFormat="1" ht="50.25" x14ac:dyDescent="0.3">
      <c r="F2" s="54"/>
      <c r="J2" s="97"/>
      <c r="K2" s="98"/>
      <c r="L2" s="98"/>
      <c r="M2" s="98"/>
      <c r="N2" s="98"/>
      <c r="P2" s="207" t="s">
        <v>528</v>
      </c>
      <c r="Q2" s="207"/>
      <c r="R2" s="207"/>
    </row>
    <row r="3" spans="1:21" s="62" customFormat="1" ht="36.75" customHeight="1" x14ac:dyDescent="0.25">
      <c r="A3" s="90"/>
      <c r="B3" s="206" t="s">
        <v>567</v>
      </c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91"/>
    </row>
    <row r="4" spans="1:21" s="62" customFormat="1" ht="15.75" x14ac:dyDescent="0.25">
      <c r="B4" s="61"/>
    </row>
    <row r="5" spans="1:21" s="62" customFormat="1" ht="20.25" customHeight="1" x14ac:dyDescent="0.25">
      <c r="A5" s="168" t="s">
        <v>7</v>
      </c>
      <c r="B5" s="200" t="s">
        <v>580</v>
      </c>
      <c r="C5" s="171" t="s">
        <v>568</v>
      </c>
      <c r="D5" s="172"/>
      <c r="E5" s="172"/>
      <c r="F5" s="172"/>
      <c r="G5" s="172"/>
      <c r="H5" s="172"/>
      <c r="I5" s="172"/>
      <c r="J5" s="173"/>
      <c r="K5" s="171" t="s">
        <v>569</v>
      </c>
      <c r="L5" s="172"/>
      <c r="M5" s="172"/>
      <c r="N5" s="172"/>
      <c r="O5" s="172"/>
      <c r="P5" s="172"/>
      <c r="Q5" s="172"/>
      <c r="R5" s="173"/>
      <c r="S5" s="134"/>
      <c r="T5" s="134"/>
      <c r="U5" s="134"/>
    </row>
    <row r="6" spans="1:21" s="62" customFormat="1" ht="20.25" x14ac:dyDescent="0.25">
      <c r="A6" s="170"/>
      <c r="B6" s="201"/>
      <c r="C6" s="135" t="s">
        <v>15</v>
      </c>
      <c r="D6" s="135" t="s">
        <v>34</v>
      </c>
      <c r="E6" s="135" t="s">
        <v>35</v>
      </c>
      <c r="F6" s="135" t="s">
        <v>47</v>
      </c>
      <c r="G6" s="135" t="s">
        <v>48</v>
      </c>
      <c r="H6" s="135" t="s">
        <v>49</v>
      </c>
      <c r="I6" s="135" t="s">
        <v>517</v>
      </c>
      <c r="J6" s="135" t="s">
        <v>3</v>
      </c>
      <c r="K6" s="135" t="s">
        <v>15</v>
      </c>
      <c r="L6" s="135" t="s">
        <v>34</v>
      </c>
      <c r="M6" s="135" t="s">
        <v>35</v>
      </c>
      <c r="N6" s="135" t="s">
        <v>47</v>
      </c>
      <c r="O6" s="135" t="s">
        <v>48</v>
      </c>
      <c r="P6" s="135" t="s">
        <v>49</v>
      </c>
      <c r="Q6" s="135" t="s">
        <v>517</v>
      </c>
      <c r="R6" s="135" t="s">
        <v>3</v>
      </c>
      <c r="S6" s="134"/>
      <c r="T6" s="134"/>
      <c r="U6" s="134"/>
    </row>
    <row r="7" spans="1:21" s="62" customFormat="1" ht="20.25" x14ac:dyDescent="0.25">
      <c r="A7" s="138"/>
      <c r="B7" s="136" t="s">
        <v>403</v>
      </c>
      <c r="C7" s="139">
        <v>2391.7799999999997</v>
      </c>
      <c r="D7" s="139">
        <v>3821.5</v>
      </c>
      <c r="E7" s="139">
        <v>3806.4</v>
      </c>
      <c r="F7" s="139">
        <v>6107.66</v>
      </c>
      <c r="G7" s="139">
        <v>9999</v>
      </c>
      <c r="H7" s="139">
        <v>6813.2</v>
      </c>
      <c r="I7" s="139">
        <v>2248.6</v>
      </c>
      <c r="J7" s="139">
        <v>35188.14</v>
      </c>
      <c r="K7" s="139">
        <v>153</v>
      </c>
      <c r="L7" s="139">
        <v>261</v>
      </c>
      <c r="M7" s="139">
        <v>258</v>
      </c>
      <c r="N7" s="139">
        <v>480</v>
      </c>
      <c r="O7" s="139">
        <v>623</v>
      </c>
      <c r="P7" s="139">
        <v>435</v>
      </c>
      <c r="Q7" s="139">
        <v>136</v>
      </c>
      <c r="R7" s="139">
        <v>2346</v>
      </c>
      <c r="S7" s="134"/>
      <c r="T7" s="134"/>
      <c r="U7" s="134"/>
    </row>
    <row r="8" spans="1:21" s="62" customFormat="1" ht="84.75" customHeight="1" x14ac:dyDescent="0.25">
      <c r="A8" s="140"/>
      <c r="B8" s="136" t="s">
        <v>518</v>
      </c>
      <c r="C8" s="141">
        <v>1218.48</v>
      </c>
      <c r="D8" s="141">
        <v>3626.4</v>
      </c>
      <c r="E8" s="141">
        <v>3806.4</v>
      </c>
      <c r="F8" s="141">
        <v>6107.66</v>
      </c>
      <c r="G8" s="141">
        <v>9999</v>
      </c>
      <c r="H8" s="141">
        <v>6813.2</v>
      </c>
      <c r="I8" s="141">
        <v>2248.6</v>
      </c>
      <c r="J8" s="141">
        <v>33819.74</v>
      </c>
      <c r="K8" s="142">
        <v>60</v>
      </c>
      <c r="L8" s="142">
        <v>246</v>
      </c>
      <c r="M8" s="142">
        <v>258</v>
      </c>
      <c r="N8" s="142">
        <v>480</v>
      </c>
      <c r="O8" s="142">
        <v>623</v>
      </c>
      <c r="P8" s="143">
        <v>435</v>
      </c>
      <c r="Q8" s="143">
        <v>136</v>
      </c>
      <c r="R8" s="143">
        <v>2238</v>
      </c>
      <c r="S8" s="134"/>
      <c r="T8" s="134"/>
      <c r="U8" s="134"/>
    </row>
    <row r="9" spans="1:21" s="62" customFormat="1" ht="20.25" x14ac:dyDescent="0.25">
      <c r="A9" s="140"/>
      <c r="B9" s="136" t="s">
        <v>519</v>
      </c>
      <c r="C9" s="141">
        <v>1218.48</v>
      </c>
      <c r="D9" s="141">
        <v>1595.7</v>
      </c>
      <c r="E9" s="139" t="s">
        <v>520</v>
      </c>
      <c r="F9" s="139" t="s">
        <v>520</v>
      </c>
      <c r="G9" s="139" t="s">
        <v>520</v>
      </c>
      <c r="H9" s="139" t="s">
        <v>520</v>
      </c>
      <c r="I9" s="139" t="s">
        <v>520</v>
      </c>
      <c r="J9" s="141">
        <v>2814.1800000000003</v>
      </c>
      <c r="K9" s="142">
        <v>60</v>
      </c>
      <c r="L9" s="142">
        <v>123</v>
      </c>
      <c r="M9" s="142" t="s">
        <v>520</v>
      </c>
      <c r="N9" s="142" t="s">
        <v>520</v>
      </c>
      <c r="O9" s="142" t="s">
        <v>520</v>
      </c>
      <c r="P9" s="142" t="s">
        <v>520</v>
      </c>
      <c r="Q9" s="142" t="s">
        <v>520</v>
      </c>
      <c r="R9" s="143">
        <v>183</v>
      </c>
      <c r="S9" s="134"/>
      <c r="T9" s="134"/>
      <c r="U9" s="134"/>
    </row>
    <row r="10" spans="1:21" s="62" customFormat="1" ht="18.75" customHeight="1" x14ac:dyDescent="0.25">
      <c r="A10" s="135">
        <v>1</v>
      </c>
      <c r="B10" s="137" t="s">
        <v>532</v>
      </c>
      <c r="C10" s="141">
        <v>1218.48</v>
      </c>
      <c r="D10" s="141">
        <v>1595.7</v>
      </c>
      <c r="E10" s="139" t="s">
        <v>520</v>
      </c>
      <c r="F10" s="141" t="s">
        <v>520</v>
      </c>
      <c r="G10" s="141" t="s">
        <v>520</v>
      </c>
      <c r="H10" s="141" t="s">
        <v>520</v>
      </c>
      <c r="I10" s="141" t="s">
        <v>520</v>
      </c>
      <c r="J10" s="141">
        <v>2814.1800000000003</v>
      </c>
      <c r="K10" s="142">
        <v>60</v>
      </c>
      <c r="L10" s="142">
        <v>123</v>
      </c>
      <c r="M10" s="142" t="s">
        <v>520</v>
      </c>
      <c r="N10" s="142" t="s">
        <v>520</v>
      </c>
      <c r="O10" s="142" t="s">
        <v>520</v>
      </c>
      <c r="P10" s="143" t="s">
        <v>520</v>
      </c>
      <c r="Q10" s="143" t="s">
        <v>520</v>
      </c>
      <c r="R10" s="143">
        <v>183</v>
      </c>
      <c r="S10" s="134"/>
      <c r="T10" s="134"/>
      <c r="U10" s="134"/>
    </row>
    <row r="11" spans="1:21" s="62" customFormat="1" ht="20.25" x14ac:dyDescent="0.25">
      <c r="A11" s="140"/>
      <c r="B11" s="136" t="s">
        <v>521</v>
      </c>
      <c r="C11" s="139" t="s">
        <v>520</v>
      </c>
      <c r="D11" s="141">
        <v>2030.7</v>
      </c>
      <c r="E11" s="141">
        <v>2042.9</v>
      </c>
      <c r="F11" s="139" t="s">
        <v>520</v>
      </c>
      <c r="G11" s="139" t="s">
        <v>520</v>
      </c>
      <c r="H11" s="139" t="s">
        <v>520</v>
      </c>
      <c r="I11" s="139" t="s">
        <v>520</v>
      </c>
      <c r="J11" s="141">
        <v>4073.6000000000004</v>
      </c>
      <c r="K11" s="142" t="s">
        <v>520</v>
      </c>
      <c r="L11" s="142">
        <v>123</v>
      </c>
      <c r="M11" s="142">
        <v>164</v>
      </c>
      <c r="N11" s="142" t="s">
        <v>520</v>
      </c>
      <c r="O11" s="142" t="s">
        <v>520</v>
      </c>
      <c r="P11" s="142" t="s">
        <v>520</v>
      </c>
      <c r="Q11" s="142" t="s">
        <v>520</v>
      </c>
      <c r="R11" s="143">
        <v>287</v>
      </c>
      <c r="S11" s="134"/>
      <c r="T11" s="134"/>
      <c r="U11" s="134"/>
    </row>
    <row r="12" spans="1:21" s="62" customFormat="1" ht="18.75" customHeight="1" x14ac:dyDescent="0.25">
      <c r="A12" s="135">
        <v>2</v>
      </c>
      <c r="B12" s="137" t="s">
        <v>532</v>
      </c>
      <c r="C12" s="139" t="s">
        <v>520</v>
      </c>
      <c r="D12" s="141">
        <v>2030.7</v>
      </c>
      <c r="E12" s="141">
        <v>2042.9</v>
      </c>
      <c r="F12" s="141" t="s">
        <v>520</v>
      </c>
      <c r="G12" s="141" t="s">
        <v>520</v>
      </c>
      <c r="H12" s="141" t="s">
        <v>520</v>
      </c>
      <c r="I12" s="141" t="s">
        <v>520</v>
      </c>
      <c r="J12" s="141">
        <v>4073.6000000000004</v>
      </c>
      <c r="K12" s="142" t="s">
        <v>520</v>
      </c>
      <c r="L12" s="142">
        <v>123</v>
      </c>
      <c r="M12" s="142">
        <v>164</v>
      </c>
      <c r="N12" s="142" t="s">
        <v>520</v>
      </c>
      <c r="O12" s="142" t="s">
        <v>520</v>
      </c>
      <c r="P12" s="143" t="s">
        <v>520</v>
      </c>
      <c r="Q12" s="143" t="s">
        <v>520</v>
      </c>
      <c r="R12" s="143">
        <v>287</v>
      </c>
      <c r="S12" s="134"/>
      <c r="T12" s="134"/>
      <c r="U12" s="134"/>
    </row>
    <row r="13" spans="1:21" s="62" customFormat="1" ht="20.25" x14ac:dyDescent="0.25">
      <c r="A13" s="140"/>
      <c r="B13" s="136" t="s">
        <v>522</v>
      </c>
      <c r="C13" s="139" t="s">
        <v>520</v>
      </c>
      <c r="D13" s="139" t="s">
        <v>520</v>
      </c>
      <c r="E13" s="141">
        <v>1763.5</v>
      </c>
      <c r="F13" s="141">
        <v>580</v>
      </c>
      <c r="G13" s="139" t="s">
        <v>520</v>
      </c>
      <c r="H13" s="139" t="s">
        <v>520</v>
      </c>
      <c r="I13" s="139" t="s">
        <v>520</v>
      </c>
      <c r="J13" s="141">
        <v>2343.5</v>
      </c>
      <c r="K13" s="142" t="s">
        <v>520</v>
      </c>
      <c r="L13" s="142" t="s">
        <v>520</v>
      </c>
      <c r="M13" s="142">
        <v>94</v>
      </c>
      <c r="N13" s="142">
        <v>61</v>
      </c>
      <c r="O13" s="142" t="s">
        <v>520</v>
      </c>
      <c r="P13" s="142" t="s">
        <v>520</v>
      </c>
      <c r="Q13" s="142" t="s">
        <v>520</v>
      </c>
      <c r="R13" s="143">
        <v>155</v>
      </c>
      <c r="S13" s="128"/>
      <c r="T13" s="128"/>
      <c r="U13" s="128"/>
    </row>
    <row r="14" spans="1:21" s="62" customFormat="1" ht="18.75" customHeight="1" x14ac:dyDescent="0.25">
      <c r="A14" s="135">
        <v>3</v>
      </c>
      <c r="B14" s="137" t="s">
        <v>532</v>
      </c>
      <c r="C14" s="139" t="s">
        <v>520</v>
      </c>
      <c r="D14" s="139" t="s">
        <v>520</v>
      </c>
      <c r="E14" s="141">
        <v>1763.5</v>
      </c>
      <c r="F14" s="141">
        <v>580</v>
      </c>
      <c r="G14" s="141" t="s">
        <v>520</v>
      </c>
      <c r="H14" s="141" t="s">
        <v>520</v>
      </c>
      <c r="I14" s="141" t="s">
        <v>520</v>
      </c>
      <c r="J14" s="141">
        <v>2343.5</v>
      </c>
      <c r="K14" s="142" t="s">
        <v>520</v>
      </c>
      <c r="L14" s="142" t="s">
        <v>520</v>
      </c>
      <c r="M14" s="142">
        <v>94</v>
      </c>
      <c r="N14" s="142">
        <v>61</v>
      </c>
      <c r="O14" s="142" t="s">
        <v>520</v>
      </c>
      <c r="P14" s="143" t="s">
        <v>520</v>
      </c>
      <c r="Q14" s="143" t="s">
        <v>520</v>
      </c>
      <c r="R14" s="143">
        <v>155</v>
      </c>
      <c r="S14" s="128"/>
      <c r="T14" s="128"/>
      <c r="U14" s="128"/>
    </row>
    <row r="15" spans="1:21" s="62" customFormat="1" ht="20.25" x14ac:dyDescent="0.25">
      <c r="A15" s="140"/>
      <c r="B15" s="136" t="s">
        <v>523</v>
      </c>
      <c r="C15" s="139" t="s">
        <v>520</v>
      </c>
      <c r="D15" s="139" t="s">
        <v>520</v>
      </c>
      <c r="E15" s="139" t="s">
        <v>520</v>
      </c>
      <c r="F15" s="141">
        <v>5527.66</v>
      </c>
      <c r="G15" s="141">
        <v>5818.9</v>
      </c>
      <c r="H15" s="139" t="s">
        <v>520</v>
      </c>
      <c r="I15" s="139" t="s">
        <v>520</v>
      </c>
      <c r="J15" s="141">
        <v>11346.56</v>
      </c>
      <c r="K15" s="142" t="s">
        <v>520</v>
      </c>
      <c r="L15" s="142" t="s">
        <v>520</v>
      </c>
      <c r="M15" s="142" t="s">
        <v>520</v>
      </c>
      <c r="N15" s="142">
        <v>419</v>
      </c>
      <c r="O15" s="142">
        <v>380</v>
      </c>
      <c r="P15" s="142" t="s">
        <v>520</v>
      </c>
      <c r="Q15" s="142" t="s">
        <v>520</v>
      </c>
      <c r="R15" s="143">
        <v>799</v>
      </c>
      <c r="S15" s="128"/>
      <c r="T15" s="128"/>
      <c r="U15" s="128"/>
    </row>
    <row r="16" spans="1:21" s="62" customFormat="1" ht="18.75" customHeight="1" x14ac:dyDescent="0.25">
      <c r="A16" s="135">
        <v>4</v>
      </c>
      <c r="B16" s="137" t="s">
        <v>532</v>
      </c>
      <c r="C16" s="139" t="s">
        <v>520</v>
      </c>
      <c r="D16" s="139" t="s">
        <v>520</v>
      </c>
      <c r="E16" s="139" t="s">
        <v>520</v>
      </c>
      <c r="F16" s="141">
        <v>5527.66</v>
      </c>
      <c r="G16" s="141">
        <v>5818.9</v>
      </c>
      <c r="H16" s="141" t="s">
        <v>520</v>
      </c>
      <c r="I16" s="141" t="s">
        <v>520</v>
      </c>
      <c r="J16" s="141">
        <v>11346.56</v>
      </c>
      <c r="K16" s="142" t="s">
        <v>520</v>
      </c>
      <c r="L16" s="142" t="s">
        <v>520</v>
      </c>
      <c r="M16" s="142" t="s">
        <v>520</v>
      </c>
      <c r="N16" s="142">
        <v>419</v>
      </c>
      <c r="O16" s="142">
        <v>380</v>
      </c>
      <c r="P16" s="143" t="s">
        <v>520</v>
      </c>
      <c r="Q16" s="143" t="s">
        <v>520</v>
      </c>
      <c r="R16" s="143">
        <v>799</v>
      </c>
      <c r="S16" s="128"/>
      <c r="T16" s="128"/>
      <c r="U16" s="128"/>
    </row>
    <row r="17" spans="1:21" s="62" customFormat="1" ht="20.25" x14ac:dyDescent="0.25">
      <c r="A17" s="140"/>
      <c r="B17" s="136" t="s">
        <v>524</v>
      </c>
      <c r="C17" s="139" t="s">
        <v>520</v>
      </c>
      <c r="D17" s="139" t="s">
        <v>520</v>
      </c>
      <c r="E17" s="139" t="s">
        <v>520</v>
      </c>
      <c r="F17" s="139" t="s">
        <v>520</v>
      </c>
      <c r="G17" s="141">
        <v>4180.1000000000004</v>
      </c>
      <c r="H17" s="141">
        <v>4171.3999999999996</v>
      </c>
      <c r="I17" s="139" t="s">
        <v>520</v>
      </c>
      <c r="J17" s="141">
        <v>8351.5</v>
      </c>
      <c r="K17" s="142" t="s">
        <v>520</v>
      </c>
      <c r="L17" s="142" t="s">
        <v>520</v>
      </c>
      <c r="M17" s="142" t="s">
        <v>520</v>
      </c>
      <c r="N17" s="142" t="s">
        <v>520</v>
      </c>
      <c r="O17" s="142">
        <v>243</v>
      </c>
      <c r="P17" s="142">
        <v>270</v>
      </c>
      <c r="Q17" s="142" t="s">
        <v>520</v>
      </c>
      <c r="R17" s="143">
        <v>513</v>
      </c>
      <c r="S17" s="128"/>
      <c r="T17" s="128"/>
      <c r="U17" s="128"/>
    </row>
    <row r="18" spans="1:21" s="62" customFormat="1" ht="18.75" customHeight="1" x14ac:dyDescent="0.25">
      <c r="A18" s="135">
        <v>5</v>
      </c>
      <c r="B18" s="137" t="s">
        <v>532</v>
      </c>
      <c r="C18" s="139" t="s">
        <v>520</v>
      </c>
      <c r="D18" s="139" t="s">
        <v>520</v>
      </c>
      <c r="E18" s="139" t="s">
        <v>520</v>
      </c>
      <c r="F18" s="141" t="s">
        <v>520</v>
      </c>
      <c r="G18" s="141">
        <v>4180.1000000000004</v>
      </c>
      <c r="H18" s="141">
        <v>4171.3999999999996</v>
      </c>
      <c r="I18" s="141" t="s">
        <v>520</v>
      </c>
      <c r="J18" s="141">
        <v>8351.5</v>
      </c>
      <c r="K18" s="142" t="s">
        <v>520</v>
      </c>
      <c r="L18" s="142" t="s">
        <v>520</v>
      </c>
      <c r="M18" s="142" t="s">
        <v>520</v>
      </c>
      <c r="N18" s="142" t="s">
        <v>520</v>
      </c>
      <c r="O18" s="142">
        <v>243</v>
      </c>
      <c r="P18" s="143">
        <v>270</v>
      </c>
      <c r="Q18" s="143" t="s">
        <v>520</v>
      </c>
      <c r="R18" s="143">
        <v>513</v>
      </c>
      <c r="S18" s="128"/>
      <c r="T18" s="128"/>
      <c r="U18" s="128"/>
    </row>
    <row r="19" spans="1:21" s="62" customFormat="1" ht="20.25" x14ac:dyDescent="0.25">
      <c r="A19" s="140"/>
      <c r="B19" s="136" t="s">
        <v>525</v>
      </c>
      <c r="C19" s="139" t="s">
        <v>520</v>
      </c>
      <c r="D19" s="139" t="s">
        <v>520</v>
      </c>
      <c r="E19" s="139" t="s">
        <v>520</v>
      </c>
      <c r="F19" s="139" t="s">
        <v>520</v>
      </c>
      <c r="G19" s="139" t="s">
        <v>520</v>
      </c>
      <c r="H19" s="141">
        <v>2641.8</v>
      </c>
      <c r="I19" s="141">
        <v>2248.6</v>
      </c>
      <c r="J19" s="141">
        <v>4890.3999999999996</v>
      </c>
      <c r="K19" s="142" t="s">
        <v>520</v>
      </c>
      <c r="L19" s="142" t="s">
        <v>520</v>
      </c>
      <c r="M19" s="142" t="s">
        <v>520</v>
      </c>
      <c r="N19" s="142" t="s">
        <v>520</v>
      </c>
      <c r="O19" s="142" t="s">
        <v>520</v>
      </c>
      <c r="P19" s="142">
        <v>165</v>
      </c>
      <c r="Q19" s="142">
        <v>136</v>
      </c>
      <c r="R19" s="143">
        <v>301</v>
      </c>
      <c r="S19" s="128"/>
      <c r="T19" s="128"/>
      <c r="U19" s="128"/>
    </row>
    <row r="20" spans="1:21" s="62" customFormat="1" ht="18.75" customHeight="1" x14ac:dyDescent="0.25">
      <c r="A20" s="135">
        <v>6</v>
      </c>
      <c r="B20" s="137" t="s">
        <v>532</v>
      </c>
      <c r="C20" s="139" t="s">
        <v>520</v>
      </c>
      <c r="D20" s="139" t="s">
        <v>520</v>
      </c>
      <c r="E20" s="139" t="s">
        <v>520</v>
      </c>
      <c r="F20" s="141" t="s">
        <v>520</v>
      </c>
      <c r="G20" s="141" t="s">
        <v>520</v>
      </c>
      <c r="H20" s="141">
        <v>2641.8</v>
      </c>
      <c r="I20" s="141">
        <v>2248.6</v>
      </c>
      <c r="J20" s="141">
        <v>4890.3999999999996</v>
      </c>
      <c r="K20" s="142" t="s">
        <v>520</v>
      </c>
      <c r="L20" s="142" t="s">
        <v>520</v>
      </c>
      <c r="M20" s="142" t="s">
        <v>520</v>
      </c>
      <c r="N20" s="142" t="s">
        <v>520</v>
      </c>
      <c r="O20" s="142" t="s">
        <v>520</v>
      </c>
      <c r="P20" s="143">
        <v>165</v>
      </c>
      <c r="Q20" s="143">
        <v>136</v>
      </c>
      <c r="R20" s="143">
        <v>301</v>
      </c>
      <c r="S20" s="128"/>
      <c r="T20" s="128"/>
      <c r="U20" s="128"/>
    </row>
    <row r="21" spans="1:21" s="62" customFormat="1" ht="102" customHeight="1" x14ac:dyDescent="0.25">
      <c r="A21" s="140"/>
      <c r="B21" s="136" t="s">
        <v>536</v>
      </c>
      <c r="C21" s="141">
        <v>1173.3</v>
      </c>
      <c r="D21" s="141">
        <v>195.1</v>
      </c>
      <c r="E21" s="139">
        <v>0</v>
      </c>
      <c r="F21" s="141">
        <v>0</v>
      </c>
      <c r="G21" s="141">
        <v>0</v>
      </c>
      <c r="H21" s="141">
        <v>0</v>
      </c>
      <c r="I21" s="141">
        <v>0</v>
      </c>
      <c r="J21" s="141">
        <v>1368.3999999999999</v>
      </c>
      <c r="K21" s="142">
        <v>93</v>
      </c>
      <c r="L21" s="142">
        <v>15</v>
      </c>
      <c r="M21" s="142">
        <v>0</v>
      </c>
      <c r="N21" s="142">
        <v>0</v>
      </c>
      <c r="O21" s="142">
        <v>0</v>
      </c>
      <c r="P21" s="143">
        <v>0</v>
      </c>
      <c r="Q21" s="143">
        <v>0</v>
      </c>
      <c r="R21" s="143">
        <v>108</v>
      </c>
      <c r="S21" s="128"/>
      <c r="T21" s="128"/>
      <c r="U21" s="128"/>
    </row>
    <row r="22" spans="1:21" s="62" customFormat="1" ht="20.25" x14ac:dyDescent="0.25">
      <c r="A22" s="135">
        <v>1</v>
      </c>
      <c r="B22" s="137" t="s">
        <v>532</v>
      </c>
      <c r="C22" s="141">
        <v>1173.3</v>
      </c>
      <c r="D22" s="141">
        <v>195.1</v>
      </c>
      <c r="E22" s="139">
        <v>0</v>
      </c>
      <c r="F22" s="141">
        <v>0</v>
      </c>
      <c r="G22" s="141">
        <v>0</v>
      </c>
      <c r="H22" s="141">
        <v>0</v>
      </c>
      <c r="I22" s="141">
        <v>0</v>
      </c>
      <c r="J22" s="141">
        <v>1368.3999999999999</v>
      </c>
      <c r="K22" s="142">
        <v>93</v>
      </c>
      <c r="L22" s="142">
        <v>15</v>
      </c>
      <c r="M22" s="142">
        <v>0</v>
      </c>
      <c r="N22" s="142">
        <v>0</v>
      </c>
      <c r="O22" s="142">
        <v>0</v>
      </c>
      <c r="P22" s="143">
        <v>0</v>
      </c>
      <c r="Q22" s="143">
        <v>0</v>
      </c>
      <c r="R22" s="143">
        <v>108</v>
      </c>
      <c r="S22" s="128"/>
      <c r="T22" s="128"/>
      <c r="U22" s="128"/>
    </row>
    <row r="23" spans="1:21" ht="22.5" customHeight="1" x14ac:dyDescent="0.3">
      <c r="A23" s="210"/>
      <c r="B23" s="210"/>
      <c r="C23" s="210"/>
      <c r="D23" s="210"/>
      <c r="E23" s="210"/>
      <c r="F23" s="210"/>
      <c r="G23" s="210"/>
      <c r="H23" s="210"/>
      <c r="I23" s="210"/>
      <c r="J23" s="87"/>
      <c r="K23" s="211"/>
      <c r="L23" s="211"/>
      <c r="N23" s="208"/>
      <c r="O23" s="208"/>
      <c r="P23" s="212"/>
      <c r="Q23" s="212"/>
      <c r="R23" s="212"/>
    </row>
    <row r="24" spans="1:21" ht="21.75" customHeight="1" x14ac:dyDescent="0.3">
      <c r="A24" s="82"/>
      <c r="B24" s="82"/>
      <c r="C24" s="82"/>
      <c r="D24" s="82"/>
      <c r="E24" s="82"/>
      <c r="F24" s="82"/>
      <c r="G24" s="82"/>
      <c r="H24" s="82"/>
      <c r="I24" s="82"/>
      <c r="J24" s="87"/>
      <c r="K24" s="84"/>
      <c r="L24" s="84"/>
      <c r="N24" s="208"/>
      <c r="O24" s="208"/>
      <c r="P24" s="208"/>
      <c r="Q24" s="208"/>
      <c r="R24" s="208"/>
    </row>
    <row r="25" spans="1:21" ht="15" customHeight="1" x14ac:dyDescent="0.3">
      <c r="A25" s="82"/>
      <c r="B25" s="82"/>
      <c r="C25" s="82"/>
      <c r="D25" s="82"/>
      <c r="E25" s="82"/>
      <c r="F25" s="82"/>
      <c r="G25" s="82"/>
      <c r="H25" s="82"/>
      <c r="I25" s="82"/>
      <c r="J25" s="87"/>
      <c r="K25" s="84"/>
      <c r="L25" s="84"/>
      <c r="N25" s="208"/>
      <c r="O25" s="208"/>
      <c r="P25" s="208"/>
      <c r="Q25" s="208"/>
      <c r="R25" s="208"/>
    </row>
    <row r="26" spans="1:21" ht="21.75" customHeight="1" x14ac:dyDescent="0.3">
      <c r="A26" s="82"/>
      <c r="B26" s="82"/>
      <c r="C26" s="82"/>
      <c r="D26" s="82"/>
      <c r="E26" s="82"/>
      <c r="F26" s="82"/>
      <c r="G26" s="82"/>
      <c r="H26" s="82"/>
      <c r="I26" s="82"/>
      <c r="J26" s="87"/>
      <c r="K26" s="84"/>
      <c r="L26" s="84"/>
      <c r="M26" s="88"/>
      <c r="N26" s="185"/>
      <c r="O26" s="185"/>
      <c r="P26" s="185"/>
      <c r="Q26" s="209"/>
      <c r="R26" s="209"/>
    </row>
    <row r="27" spans="1:21" ht="15" customHeight="1" x14ac:dyDescent="0.3">
      <c r="A27" s="82"/>
      <c r="B27" s="82"/>
      <c r="C27" s="82"/>
      <c r="D27" s="82"/>
      <c r="E27" s="82"/>
      <c r="F27" s="82"/>
      <c r="G27" s="82"/>
      <c r="H27" s="82"/>
      <c r="I27" s="82"/>
      <c r="J27" s="87"/>
      <c r="K27" s="84"/>
      <c r="L27" s="84"/>
      <c r="M27" s="88"/>
      <c r="N27" s="89"/>
      <c r="O27" s="89"/>
      <c r="P27" s="89"/>
      <c r="Q27" s="88"/>
      <c r="R27" s="88"/>
    </row>
  </sheetData>
  <sheetProtection formatCells="0" formatColumns="0" formatRows="0" insertColumns="0" insertRows="0" insertHyperlinks="0" deleteColumns="0" deleteRows="0" sort="0" autoFilter="0" pivotTables="0"/>
  <mergeCells count="18">
    <mergeCell ref="N25:O25"/>
    <mergeCell ref="P25:R25"/>
    <mergeCell ref="N26:P26"/>
    <mergeCell ref="Q26:R26"/>
    <mergeCell ref="A23:I23"/>
    <mergeCell ref="K23:L23"/>
    <mergeCell ref="N23:O23"/>
    <mergeCell ref="P23:R23"/>
    <mergeCell ref="N24:O24"/>
    <mergeCell ref="P24:R24"/>
    <mergeCell ref="K5:R5"/>
    <mergeCell ref="C5:J5"/>
    <mergeCell ref="B5:B6"/>
    <mergeCell ref="A5:A6"/>
    <mergeCell ref="J1:N1"/>
    <mergeCell ref="P1:R1"/>
    <mergeCell ref="B3:Q3"/>
    <mergeCell ref="P2:R2"/>
  </mergeCells>
  <printOptions horizontalCentered="1"/>
  <pageMargins left="0.98425196850393704" right="0.39370078740157483" top="0.39370078740157483" bottom="0.31496062992125984" header="0" footer="0"/>
  <pageSetup paperSize="9" scale="32" firstPageNumber="16" fitToHeight="0" orientation="landscape" useFirstPageNumber="1" r:id="rId1"/>
  <headerFooter scaleWithDoc="0">
    <oddHeader>&amp;C&amp;"Times New Roman,обычный"&amp;K00-049&amp;P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zoomScaleNormal="100" workbookViewId="0">
      <selection activeCell="I2" sqref="I2"/>
    </sheetView>
  </sheetViews>
  <sheetFormatPr defaultColWidth="9.140625" defaultRowHeight="18.75" x14ac:dyDescent="0.3"/>
  <cols>
    <col min="1" max="1" width="7.140625" style="1" customWidth="1"/>
    <col min="2" max="2" width="26.28515625" style="1" customWidth="1"/>
    <col min="3" max="3" width="19.7109375" style="1" customWidth="1"/>
    <col min="4" max="4" width="13.5703125" style="1" customWidth="1"/>
    <col min="5" max="5" width="11.42578125" style="1" customWidth="1"/>
    <col min="6" max="6" width="11.28515625" style="1" customWidth="1"/>
    <col min="7" max="7" width="9.140625" style="1"/>
    <col min="8" max="9" width="10.140625" style="1" bestFit="1" customWidth="1"/>
    <col min="10" max="10" width="9" style="1" customWidth="1"/>
    <col min="11" max="11" width="10.42578125" style="1" customWidth="1"/>
    <col min="12" max="12" width="10.7109375" style="1" customWidth="1"/>
    <col min="13" max="13" width="9" style="1" customWidth="1"/>
    <col min="14" max="14" width="13.7109375" style="1" customWidth="1"/>
    <col min="15" max="15" width="11.7109375" style="1" bestFit="1" customWidth="1"/>
    <col min="16" max="16" width="10.42578125" style="1" bestFit="1" customWidth="1"/>
    <col min="17" max="17" width="15.140625" style="1" bestFit="1" customWidth="1"/>
    <col min="18" max="16384" width="9.140625" style="1"/>
  </cols>
  <sheetData>
    <row r="1" spans="1:19" ht="23.25" x14ac:dyDescent="0.3">
      <c r="J1" s="202" t="s">
        <v>571</v>
      </c>
      <c r="K1" s="203"/>
      <c r="L1" s="203"/>
      <c r="M1" s="203"/>
      <c r="N1" s="203"/>
    </row>
    <row r="2" spans="1:19" ht="23.25" x14ac:dyDescent="0.3">
      <c r="F2" s="54"/>
      <c r="J2" s="213" t="s">
        <v>577</v>
      </c>
      <c r="K2" s="214"/>
      <c r="L2" s="214"/>
      <c r="M2" s="214"/>
      <c r="N2" s="214"/>
    </row>
    <row r="3" spans="1:19" x14ac:dyDescent="0.3">
      <c r="A3" s="217" t="s">
        <v>397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</row>
    <row r="4" spans="1:19" s="4" customFormat="1" ht="78.75" x14ac:dyDescent="0.25">
      <c r="A4" s="3" t="s">
        <v>7</v>
      </c>
      <c r="B4" s="3" t="s">
        <v>8</v>
      </c>
      <c r="C4" s="3" t="s">
        <v>9</v>
      </c>
      <c r="D4" s="3" t="s">
        <v>10</v>
      </c>
      <c r="E4" s="3" t="s">
        <v>11</v>
      </c>
      <c r="F4" s="3" t="s">
        <v>13</v>
      </c>
      <c r="G4" s="3" t="s">
        <v>14</v>
      </c>
      <c r="H4" s="3" t="s">
        <v>15</v>
      </c>
      <c r="I4" s="3" t="s">
        <v>34</v>
      </c>
      <c r="J4" s="3" t="s">
        <v>35</v>
      </c>
      <c r="K4" s="3" t="s">
        <v>47</v>
      </c>
      <c r="L4" s="3" t="s">
        <v>48</v>
      </c>
      <c r="M4" s="3" t="s">
        <v>49</v>
      </c>
      <c r="N4" s="3" t="s">
        <v>16</v>
      </c>
    </row>
    <row r="5" spans="1:19" s="20" customFormat="1" ht="15.75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  <c r="G5" s="19">
        <v>7</v>
      </c>
      <c r="H5" s="19">
        <v>8</v>
      </c>
      <c r="I5" s="19">
        <v>9</v>
      </c>
      <c r="J5" s="19">
        <v>10</v>
      </c>
      <c r="K5" s="19">
        <v>11</v>
      </c>
      <c r="L5" s="19">
        <v>12</v>
      </c>
      <c r="M5" s="19">
        <v>13</v>
      </c>
      <c r="N5" s="19">
        <v>14</v>
      </c>
    </row>
    <row r="6" spans="1:19" s="4" customFormat="1" ht="45" customHeight="1" x14ac:dyDescent="0.25">
      <c r="A6" s="3">
        <v>1</v>
      </c>
      <c r="B6" s="215" t="s">
        <v>17</v>
      </c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20"/>
    </row>
    <row r="7" spans="1:19" s="4" customFormat="1" ht="103.5" customHeight="1" x14ac:dyDescent="0.25">
      <c r="A7" s="21" t="s">
        <v>18</v>
      </c>
      <c r="B7" s="215" t="s">
        <v>19</v>
      </c>
      <c r="C7" s="216"/>
      <c r="D7" s="3" t="s">
        <v>20</v>
      </c>
      <c r="E7" s="35">
        <f>D19</f>
        <v>3.4055727554179565</v>
      </c>
      <c r="F7" s="36">
        <f t="shared" ref="F7:M7" si="0">F20</f>
        <v>16.795665634674926</v>
      </c>
      <c r="G7" s="36">
        <f t="shared" si="0"/>
        <v>19.27244582043344</v>
      </c>
      <c r="H7" s="36">
        <f t="shared" si="0"/>
        <v>24.845201238390096</v>
      </c>
      <c r="I7" s="36">
        <f t="shared" si="0"/>
        <v>32.972136222910223</v>
      </c>
      <c r="J7" s="36">
        <f t="shared" si="0"/>
        <v>37.461300309597533</v>
      </c>
      <c r="K7" s="36">
        <f t="shared" si="0"/>
        <v>60.061919504643974</v>
      </c>
      <c r="L7" s="36">
        <f t="shared" si="0"/>
        <v>75.92879256965945</v>
      </c>
      <c r="M7" s="36">
        <f t="shared" si="0"/>
        <v>85.835913312693506</v>
      </c>
      <c r="N7" s="35">
        <v>100</v>
      </c>
      <c r="P7" s="22"/>
      <c r="Q7" s="22"/>
      <c r="R7" s="22"/>
      <c r="S7" s="22"/>
    </row>
    <row r="8" spans="1:19" s="4" customFormat="1" ht="141" customHeight="1" x14ac:dyDescent="0.25">
      <c r="A8" s="23" t="s">
        <v>21</v>
      </c>
      <c r="B8" s="6" t="s">
        <v>6</v>
      </c>
      <c r="C8" s="6" t="s">
        <v>22</v>
      </c>
      <c r="D8" s="3" t="s">
        <v>395</v>
      </c>
      <c r="E8" s="37">
        <v>10013.719999999999</v>
      </c>
      <c r="F8" s="37">
        <v>3483.55</v>
      </c>
      <c r="G8" s="38">
        <f>865.6+221.8+94.2+354.9</f>
        <v>1536.5</v>
      </c>
      <c r="H8" s="38">
        <f>(186596006.65-9319200-2077803)/47532.6</f>
        <v>3685.8704057846617</v>
      </c>
      <c r="I8" s="38">
        <f>232354559.23/47532.6</f>
        <v>4888.3199999579238</v>
      </c>
      <c r="J8" s="38">
        <f>133671177.72/47532.6</f>
        <v>2812.2000000000003</v>
      </c>
      <c r="K8" s="38">
        <f>647197797.43/47532.6</f>
        <v>13615.872000058906</v>
      </c>
      <c r="L8" s="38">
        <f>476362210.68/47532.6</f>
        <v>10021.800000000001</v>
      </c>
      <c r="M8" s="38">
        <f>278944112.45/47532.6</f>
        <v>5868.4800000420764</v>
      </c>
      <c r="N8" s="37">
        <f>51498.54+(51498.54*0.2)</f>
        <v>61798.248</v>
      </c>
      <c r="O8" s="24"/>
      <c r="P8" s="22"/>
      <c r="Q8" s="22"/>
      <c r="S8" s="22"/>
    </row>
    <row r="9" spans="1:19" s="4" customFormat="1" ht="120" customHeight="1" x14ac:dyDescent="0.25">
      <c r="A9" s="23" t="s">
        <v>32</v>
      </c>
      <c r="B9" s="6" t="s">
        <v>33</v>
      </c>
      <c r="C9" s="6" t="s">
        <v>572</v>
      </c>
      <c r="D9" s="3" t="s">
        <v>396</v>
      </c>
      <c r="E9" s="11">
        <v>0</v>
      </c>
      <c r="F9" s="11">
        <v>1</v>
      </c>
      <c r="G9" s="12">
        <v>8</v>
      </c>
      <c r="H9" s="12">
        <v>4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f>SUM(E9:M9)</f>
        <v>13</v>
      </c>
      <c r="O9" s="24"/>
      <c r="Q9" s="22"/>
      <c r="S9" s="22"/>
    </row>
    <row r="10" spans="1:19" s="4" customFormat="1" ht="29.25" customHeight="1" x14ac:dyDescent="0.25">
      <c r="A10" s="3">
        <v>2</v>
      </c>
      <c r="B10" s="215" t="s">
        <v>51</v>
      </c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20"/>
    </row>
    <row r="11" spans="1:19" s="4" customFormat="1" ht="130.5" customHeight="1" x14ac:dyDescent="0.25">
      <c r="A11" s="25" t="s">
        <v>23</v>
      </c>
      <c r="B11" s="215" t="s">
        <v>50</v>
      </c>
      <c r="C11" s="216"/>
      <c r="D11" s="3" t="s">
        <v>20</v>
      </c>
      <c r="E11" s="7">
        <v>1.5</v>
      </c>
      <c r="F11" s="7">
        <v>1.5</v>
      </c>
      <c r="G11" s="7">
        <v>1.5</v>
      </c>
      <c r="H11" s="7">
        <v>1.5</v>
      </c>
      <c r="I11" s="7">
        <v>1.5</v>
      </c>
      <c r="J11" s="7">
        <v>1.5</v>
      </c>
      <c r="K11" s="7">
        <v>1.5</v>
      </c>
      <c r="L11" s="7">
        <v>1.5</v>
      </c>
      <c r="M11" s="7">
        <v>1.5</v>
      </c>
      <c r="N11" s="7">
        <v>100</v>
      </c>
      <c r="P11" s="22"/>
      <c r="Q11" s="22"/>
      <c r="R11" s="22"/>
      <c r="S11" s="22"/>
    </row>
    <row r="12" spans="1:19" s="4" customFormat="1" ht="163.5" customHeight="1" x14ac:dyDescent="0.25">
      <c r="A12" s="26" t="s">
        <v>27</v>
      </c>
      <c r="B12" s="6" t="s">
        <v>29</v>
      </c>
      <c r="C12" s="6" t="s">
        <v>22</v>
      </c>
      <c r="D12" s="3" t="s">
        <v>395</v>
      </c>
      <c r="E12" s="8">
        <v>60.25</v>
      </c>
      <c r="F12" s="8">
        <v>0</v>
      </c>
      <c r="G12" s="9">
        <v>0</v>
      </c>
      <c r="H12" s="9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 t="s">
        <v>52</v>
      </c>
      <c r="Q12" s="22"/>
      <c r="S12" s="22"/>
    </row>
    <row r="14" spans="1:19" hidden="1" x14ac:dyDescent="0.3">
      <c r="A14" s="217" t="s">
        <v>24</v>
      </c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</row>
    <row r="15" spans="1:19" hidden="1" x14ac:dyDescent="0.3"/>
    <row r="16" spans="1:19" ht="87.75" hidden="1" customHeight="1" x14ac:dyDescent="0.3">
      <c r="A16" s="5" t="s">
        <v>18</v>
      </c>
      <c r="B16" s="215" t="s">
        <v>19</v>
      </c>
      <c r="C16" s="216"/>
      <c r="D16" s="16" t="s">
        <v>44</v>
      </c>
      <c r="E16" s="16" t="s">
        <v>41</v>
      </c>
      <c r="F16" s="16" t="s">
        <v>36</v>
      </c>
      <c r="G16" s="16" t="s">
        <v>37</v>
      </c>
      <c r="H16" s="16" t="s">
        <v>38</v>
      </c>
      <c r="I16" s="16" t="s">
        <v>39</v>
      </c>
      <c r="J16" s="16" t="s">
        <v>40</v>
      </c>
      <c r="K16" s="16" t="s">
        <v>53</v>
      </c>
      <c r="L16" s="16" t="s">
        <v>54</v>
      </c>
      <c r="M16" s="16" t="s">
        <v>55</v>
      </c>
      <c r="N16" s="17" t="s">
        <v>3</v>
      </c>
    </row>
    <row r="17" spans="1:15" ht="43.5" hidden="1" customHeight="1" x14ac:dyDescent="0.3">
      <c r="A17" s="2"/>
      <c r="B17" s="215" t="s">
        <v>42</v>
      </c>
      <c r="C17" s="216"/>
      <c r="D17" s="10">
        <v>1292</v>
      </c>
      <c r="E17" s="10">
        <v>1292</v>
      </c>
      <c r="F17" s="10">
        <v>1292</v>
      </c>
      <c r="G17" s="10">
        <v>1292</v>
      </c>
      <c r="H17" s="10">
        <v>1292</v>
      </c>
      <c r="I17" s="10">
        <v>1292</v>
      </c>
      <c r="J17" s="10">
        <v>1292</v>
      </c>
      <c r="K17" s="10">
        <v>1292</v>
      </c>
      <c r="L17" s="10">
        <v>1292</v>
      </c>
      <c r="M17" s="10">
        <v>1292</v>
      </c>
      <c r="N17" s="2"/>
    </row>
    <row r="18" spans="1:15" ht="52.5" hidden="1" customHeight="1" x14ac:dyDescent="0.3">
      <c r="A18" s="2"/>
      <c r="B18" s="215" t="s">
        <v>45</v>
      </c>
      <c r="C18" s="216"/>
      <c r="D18" s="10">
        <v>44</v>
      </c>
      <c r="E18" s="10">
        <v>30</v>
      </c>
      <c r="F18" s="10">
        <v>143</v>
      </c>
      <c r="G18" s="10">
        <v>32</v>
      </c>
      <c r="H18" s="10">
        <v>72</v>
      </c>
      <c r="I18" s="10">
        <v>105</v>
      </c>
      <c r="J18" s="10">
        <v>58</v>
      </c>
      <c r="K18" s="10">
        <v>292</v>
      </c>
      <c r="L18" s="10">
        <v>205</v>
      </c>
      <c r="M18" s="10">
        <v>128</v>
      </c>
      <c r="N18" s="2">
        <f>SUM(D18:M18)</f>
        <v>1109</v>
      </c>
    </row>
    <row r="19" spans="1:15" ht="18.75" hidden="1" customHeight="1" x14ac:dyDescent="0.3">
      <c r="A19" s="2"/>
      <c r="B19" s="215" t="s">
        <v>26</v>
      </c>
      <c r="C19" s="216"/>
      <c r="D19" s="13">
        <f>D18*100/D17</f>
        <v>3.4055727554179565</v>
      </c>
      <c r="E19" s="13">
        <f t="shared" ref="E19" si="1">E18*100/E17</f>
        <v>2.321981424148607</v>
      </c>
      <c r="F19" s="13">
        <f t="shared" ref="F19:M19" si="2">F18*100/F17</f>
        <v>11.06811145510836</v>
      </c>
      <c r="G19" s="13">
        <f t="shared" si="2"/>
        <v>2.4767801857585141</v>
      </c>
      <c r="H19" s="13">
        <f t="shared" si="2"/>
        <v>5.5727554179566567</v>
      </c>
      <c r="I19" s="13">
        <f t="shared" si="2"/>
        <v>8.1269349845201244</v>
      </c>
      <c r="J19" s="13">
        <f t="shared" si="2"/>
        <v>4.4891640866873068</v>
      </c>
      <c r="K19" s="13">
        <f t="shared" si="2"/>
        <v>22.600619195046441</v>
      </c>
      <c r="L19" s="13">
        <f t="shared" si="2"/>
        <v>15.866873065015479</v>
      </c>
      <c r="M19" s="13">
        <f t="shared" si="2"/>
        <v>9.9071207430340564</v>
      </c>
      <c r="N19" s="2"/>
    </row>
    <row r="20" spans="1:15" hidden="1" x14ac:dyDescent="0.3">
      <c r="A20" s="2"/>
      <c r="B20" s="215" t="s">
        <v>25</v>
      </c>
      <c r="C20" s="216"/>
      <c r="D20" s="14"/>
      <c r="E20" s="14">
        <f>D19+E19</f>
        <v>5.7275541795665639</v>
      </c>
      <c r="F20" s="14">
        <f>F19+E20</f>
        <v>16.795665634674926</v>
      </c>
      <c r="G20" s="15">
        <f>G19+F20</f>
        <v>19.27244582043344</v>
      </c>
      <c r="H20" s="15">
        <f>H19+G20</f>
        <v>24.845201238390096</v>
      </c>
      <c r="I20" s="15">
        <f>I19+H20</f>
        <v>32.972136222910223</v>
      </c>
      <c r="J20" s="15">
        <f>J19+I20</f>
        <v>37.461300309597533</v>
      </c>
      <c r="K20" s="15">
        <f t="shared" ref="K20:M20" si="3">K19+J20</f>
        <v>60.061919504643974</v>
      </c>
      <c r="L20" s="15">
        <f t="shared" si="3"/>
        <v>75.92879256965945</v>
      </c>
      <c r="M20" s="15">
        <f t="shared" si="3"/>
        <v>85.835913312693506</v>
      </c>
      <c r="N20" s="2"/>
    </row>
    <row r="21" spans="1:15" hidden="1" x14ac:dyDescent="0.3"/>
    <row r="22" spans="1:15" hidden="1" x14ac:dyDescent="0.3"/>
    <row r="23" spans="1:15" ht="87.75" hidden="1" customHeight="1" x14ac:dyDescent="0.3">
      <c r="A23" s="5" t="s">
        <v>23</v>
      </c>
      <c r="B23" s="215" t="s">
        <v>28</v>
      </c>
      <c r="C23" s="216"/>
      <c r="D23" s="16" t="s">
        <v>12</v>
      </c>
      <c r="E23" s="16" t="s">
        <v>13</v>
      </c>
      <c r="F23" s="16" t="s">
        <v>14</v>
      </c>
      <c r="G23" s="16" t="s">
        <v>15</v>
      </c>
      <c r="H23" s="16" t="s">
        <v>34</v>
      </c>
      <c r="I23" s="16" t="s">
        <v>35</v>
      </c>
      <c r="J23" s="16" t="s">
        <v>47</v>
      </c>
      <c r="K23" s="16" t="s">
        <v>48</v>
      </c>
      <c r="L23" s="16" t="s">
        <v>49</v>
      </c>
      <c r="M23" s="16"/>
      <c r="N23" s="16" t="s">
        <v>3</v>
      </c>
    </row>
    <row r="24" spans="1:15" ht="43.5" hidden="1" customHeight="1" x14ac:dyDescent="0.3">
      <c r="A24" s="2"/>
      <c r="B24" s="215" t="s">
        <v>30</v>
      </c>
      <c r="C24" s="216"/>
      <c r="D24" s="10">
        <v>54</v>
      </c>
      <c r="E24" s="10">
        <v>54</v>
      </c>
      <c r="F24" s="10">
        <v>54</v>
      </c>
      <c r="G24" s="10">
        <v>54</v>
      </c>
      <c r="H24" s="10">
        <v>54</v>
      </c>
      <c r="I24" s="10">
        <v>54</v>
      </c>
      <c r="J24" s="10">
        <v>54</v>
      </c>
      <c r="K24" s="10">
        <v>54</v>
      </c>
      <c r="L24" s="10">
        <v>54</v>
      </c>
      <c r="M24" s="10"/>
      <c r="N24" s="10"/>
    </row>
    <row r="25" spans="1:15" ht="39" hidden="1" customHeight="1" x14ac:dyDescent="0.3">
      <c r="A25" s="2"/>
      <c r="B25" s="215" t="s">
        <v>46</v>
      </c>
      <c r="C25" s="216"/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2">
        <v>0</v>
      </c>
      <c r="J25" s="2">
        <v>0</v>
      </c>
      <c r="K25" s="2">
        <v>0</v>
      </c>
      <c r="L25" s="2">
        <v>0</v>
      </c>
      <c r="M25" s="2"/>
      <c r="N25" s="2"/>
    </row>
    <row r="26" spans="1:15" ht="18.75" hidden="1" customHeight="1" x14ac:dyDescent="0.3">
      <c r="A26" s="2"/>
      <c r="B26" s="215" t="s">
        <v>26</v>
      </c>
      <c r="C26" s="216"/>
      <c r="D26" s="10">
        <f>D25*100/D24</f>
        <v>0</v>
      </c>
      <c r="E26" s="10">
        <f t="shared" ref="E26:I26" si="4">E25*100/E24</f>
        <v>0</v>
      </c>
      <c r="F26" s="10">
        <f t="shared" si="4"/>
        <v>0</v>
      </c>
      <c r="G26" s="13">
        <f t="shared" si="4"/>
        <v>0</v>
      </c>
      <c r="H26" s="13">
        <f t="shared" si="4"/>
        <v>0</v>
      </c>
      <c r="I26" s="13">
        <f t="shared" si="4"/>
        <v>0</v>
      </c>
      <c r="J26" s="13">
        <f t="shared" ref="J26:L26" si="5">J25*100/J24</f>
        <v>0</v>
      </c>
      <c r="K26" s="13">
        <f t="shared" si="5"/>
        <v>0</v>
      </c>
      <c r="L26" s="13">
        <f t="shared" si="5"/>
        <v>0</v>
      </c>
      <c r="M26" s="13"/>
      <c r="N26" s="13"/>
    </row>
    <row r="27" spans="1:15" hidden="1" x14ac:dyDescent="0.3">
      <c r="A27" s="2"/>
      <c r="B27" s="215" t="s">
        <v>25</v>
      </c>
      <c r="C27" s="216"/>
      <c r="D27" s="10">
        <f>D26</f>
        <v>0</v>
      </c>
      <c r="E27" s="10">
        <f>E26+D27</f>
        <v>0</v>
      </c>
      <c r="F27" s="10">
        <f t="shared" ref="F27:I27" si="6">F26+E27</f>
        <v>0</v>
      </c>
      <c r="G27" s="13">
        <f t="shared" si="6"/>
        <v>0</v>
      </c>
      <c r="H27" s="13">
        <f t="shared" si="6"/>
        <v>0</v>
      </c>
      <c r="I27" s="13">
        <f t="shared" si="6"/>
        <v>0</v>
      </c>
      <c r="J27" s="13">
        <f t="shared" ref="J27" si="7">J26+I27</f>
        <v>0</v>
      </c>
      <c r="K27" s="13">
        <f t="shared" ref="K27" si="8">K26+J27</f>
        <v>0</v>
      </c>
      <c r="L27" s="13">
        <f t="shared" ref="L27" si="9">L26+K27</f>
        <v>0</v>
      </c>
      <c r="M27" s="13"/>
      <c r="N27" s="13"/>
    </row>
    <row r="28" spans="1:15" hidden="1" x14ac:dyDescent="0.3"/>
    <row r="29" spans="1:15" hidden="1" x14ac:dyDescent="0.3"/>
    <row r="30" spans="1:15" hidden="1" x14ac:dyDescent="0.3">
      <c r="O30" s="18"/>
    </row>
  </sheetData>
  <mergeCells count="18">
    <mergeCell ref="B27:C27"/>
    <mergeCell ref="B20:C20"/>
    <mergeCell ref="A14:N14"/>
    <mergeCell ref="B16:C16"/>
    <mergeCell ref="B17:C17"/>
    <mergeCell ref="B18:C18"/>
    <mergeCell ref="B19:C19"/>
    <mergeCell ref="B26:C26"/>
    <mergeCell ref="J1:N1"/>
    <mergeCell ref="J2:N2"/>
    <mergeCell ref="B23:C23"/>
    <mergeCell ref="B24:C24"/>
    <mergeCell ref="B25:C25"/>
    <mergeCell ref="A3:N3"/>
    <mergeCell ref="B6:N6"/>
    <mergeCell ref="B7:C7"/>
    <mergeCell ref="B10:N10"/>
    <mergeCell ref="B11:C11"/>
  </mergeCells>
  <pageMargins left="0.98425196850393704" right="0.39370078740157483" top="0.39370078740157483" bottom="0.39370078740157483" header="0" footer="0"/>
  <pageSetup paperSize="9" scale="76" firstPageNumber="17" fitToHeight="0" orientation="landscape" useFirstPageNumber="1" r:id="rId1"/>
  <headerFooter scaleWithDoc="0">
    <oddHeader>&amp;C&amp;"Times New Roman,обычный"&amp;K00-049&amp;P</oddHead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32"/>
  <sheetViews>
    <sheetView zoomScaleNormal="100" workbookViewId="0">
      <selection activeCell="K2" sqref="K2:N2"/>
    </sheetView>
  </sheetViews>
  <sheetFormatPr defaultColWidth="9.140625" defaultRowHeight="15.75" x14ac:dyDescent="0.25"/>
  <cols>
    <col min="1" max="1" width="7.5703125" style="30" customWidth="1"/>
    <col min="2" max="2" width="20.85546875" style="31" customWidth="1"/>
    <col min="3" max="3" width="13.85546875" style="27" customWidth="1"/>
    <col min="4" max="4" width="14.85546875" style="27" customWidth="1"/>
    <col min="5" max="5" width="13.85546875" style="27" customWidth="1"/>
    <col min="6" max="6" width="13.5703125" style="27" customWidth="1"/>
    <col min="7" max="7" width="13.5703125" style="31" customWidth="1"/>
    <col min="8" max="8" width="13.7109375" style="31" customWidth="1"/>
    <col min="9" max="9" width="13.5703125" style="31" customWidth="1"/>
    <col min="10" max="10" width="14.140625" style="31" customWidth="1"/>
    <col min="11" max="11" width="13.85546875" style="31" customWidth="1"/>
    <col min="12" max="12" width="14.5703125" style="31" customWidth="1"/>
    <col min="13" max="13" width="15.140625" style="27" customWidth="1"/>
    <col min="14" max="14" width="14.5703125" style="27" customWidth="1"/>
    <col min="15" max="16384" width="9.140625" style="27"/>
  </cols>
  <sheetData>
    <row r="1" spans="1:18" ht="24.75" x14ac:dyDescent="0.25">
      <c r="K1" s="221" t="s">
        <v>573</v>
      </c>
      <c r="L1" s="222"/>
      <c r="M1" s="222"/>
      <c r="N1" s="222"/>
    </row>
    <row r="2" spans="1:18" ht="29.25" customHeight="1" x14ac:dyDescent="0.25">
      <c r="K2" s="223" t="s">
        <v>574</v>
      </c>
      <c r="L2" s="224"/>
      <c r="M2" s="224"/>
      <c r="N2" s="224"/>
    </row>
    <row r="3" spans="1:18" ht="21" x14ac:dyDescent="0.35">
      <c r="A3" s="234" t="s">
        <v>398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R3" s="30"/>
    </row>
    <row r="4" spans="1:18" x14ac:dyDescent="0.25">
      <c r="A4" s="28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8" s="4" customFormat="1" ht="15.75" customHeight="1" x14ac:dyDescent="0.25">
      <c r="A5" s="228" t="s">
        <v>7</v>
      </c>
      <c r="B5" s="246" t="s">
        <v>57</v>
      </c>
      <c r="C5" s="228" t="s">
        <v>58</v>
      </c>
      <c r="D5" s="228" t="s">
        <v>59</v>
      </c>
      <c r="E5" s="231" t="s">
        <v>60</v>
      </c>
      <c r="F5" s="232"/>
      <c r="G5" s="232"/>
      <c r="H5" s="232"/>
      <c r="I5" s="232"/>
      <c r="J5" s="232"/>
      <c r="K5" s="232"/>
      <c r="L5" s="233"/>
      <c r="M5" s="228" t="s">
        <v>61</v>
      </c>
      <c r="N5" s="228" t="s">
        <v>62</v>
      </c>
    </row>
    <row r="6" spans="1:18" s="33" customFormat="1" ht="31.5" customHeight="1" x14ac:dyDescent="0.25">
      <c r="A6" s="242"/>
      <c r="B6" s="242"/>
      <c r="C6" s="242"/>
      <c r="D6" s="242"/>
      <c r="E6" s="3" t="s">
        <v>13</v>
      </c>
      <c r="F6" s="8" t="s">
        <v>14</v>
      </c>
      <c r="G6" s="8" t="s">
        <v>15</v>
      </c>
      <c r="H6" s="8" t="s">
        <v>34</v>
      </c>
      <c r="I6" s="8" t="s">
        <v>35</v>
      </c>
      <c r="J6" s="8" t="s">
        <v>47</v>
      </c>
      <c r="K6" s="8" t="s">
        <v>48</v>
      </c>
      <c r="L6" s="8" t="s">
        <v>49</v>
      </c>
      <c r="M6" s="242"/>
      <c r="N6" s="242"/>
    </row>
    <row r="7" spans="1:18" x14ac:dyDescent="0.25">
      <c r="A7" s="247" t="s">
        <v>4</v>
      </c>
      <c r="B7" s="248"/>
      <c r="C7" s="10" t="s">
        <v>3</v>
      </c>
      <c r="D7" s="243"/>
      <c r="E7" s="29">
        <f>SUM(E8:E11)</f>
        <v>160000</v>
      </c>
      <c r="F7" s="29">
        <f t="shared" ref="F7" si="0">SUM(F8:F11)</f>
        <v>123557.24</v>
      </c>
      <c r="G7" s="29">
        <f>SUM(G8:G11)</f>
        <v>158112.85999999999</v>
      </c>
      <c r="H7" s="29">
        <f t="shared" ref="H7:L7" si="1">SUM(H8:H11)</f>
        <v>226199.05</v>
      </c>
      <c r="I7" s="29">
        <f t="shared" si="1"/>
        <v>155613.29999999999</v>
      </c>
      <c r="J7" s="29">
        <f t="shared" si="1"/>
        <v>462993.13</v>
      </c>
      <c r="K7" s="29">
        <f t="shared" si="1"/>
        <v>340791.37</v>
      </c>
      <c r="L7" s="29">
        <f t="shared" si="1"/>
        <v>199567.44</v>
      </c>
      <c r="M7" s="243"/>
      <c r="N7" s="243"/>
    </row>
    <row r="8" spans="1:18" x14ac:dyDescent="0.25">
      <c r="A8" s="249"/>
      <c r="B8" s="250"/>
      <c r="C8" s="10" t="s">
        <v>0</v>
      </c>
      <c r="D8" s="244"/>
      <c r="E8" s="29">
        <f>E13</f>
        <v>100000</v>
      </c>
      <c r="F8" s="29">
        <f t="shared" ref="E8:G10" si="2">F13</f>
        <v>0</v>
      </c>
      <c r="G8" s="29">
        <f>G13</f>
        <v>63141.94</v>
      </c>
      <c r="H8" s="29">
        <f t="shared" ref="H8:L8" si="3">H13</f>
        <v>161213.07999999999</v>
      </c>
      <c r="I8" s="29">
        <f t="shared" si="3"/>
        <v>92744.9</v>
      </c>
      <c r="J8" s="29">
        <f t="shared" si="3"/>
        <v>449103.34</v>
      </c>
      <c r="K8" s="29">
        <f t="shared" si="3"/>
        <v>330567.63</v>
      </c>
      <c r="L8" s="29">
        <f t="shared" si="3"/>
        <v>193580.42</v>
      </c>
      <c r="M8" s="244"/>
      <c r="N8" s="244"/>
    </row>
    <row r="9" spans="1:18" x14ac:dyDescent="0.25">
      <c r="A9" s="249"/>
      <c r="B9" s="250"/>
      <c r="C9" s="10" t="s">
        <v>43</v>
      </c>
      <c r="D9" s="244"/>
      <c r="E9" s="29">
        <f t="shared" si="2"/>
        <v>0</v>
      </c>
      <c r="F9" s="29">
        <f t="shared" si="2"/>
        <v>0</v>
      </c>
      <c r="G9" s="29">
        <f t="shared" si="2"/>
        <v>21952.84</v>
      </c>
      <c r="H9" s="29">
        <f t="shared" ref="H9:L9" si="4">H14</f>
        <v>4985.97</v>
      </c>
      <c r="I9" s="29">
        <f t="shared" si="4"/>
        <v>2868.4</v>
      </c>
      <c r="J9" s="29">
        <f t="shared" si="4"/>
        <v>13889.79</v>
      </c>
      <c r="K9" s="29">
        <f t="shared" si="4"/>
        <v>10223.74</v>
      </c>
      <c r="L9" s="29">
        <f t="shared" si="4"/>
        <v>5987.02</v>
      </c>
      <c r="M9" s="244"/>
      <c r="N9" s="244"/>
    </row>
    <row r="10" spans="1:18" x14ac:dyDescent="0.25">
      <c r="A10" s="249"/>
      <c r="B10" s="250"/>
      <c r="C10" s="10" t="s">
        <v>1</v>
      </c>
      <c r="D10" s="244"/>
      <c r="E10" s="29">
        <f t="shared" si="2"/>
        <v>60000</v>
      </c>
      <c r="F10" s="29">
        <f t="shared" si="2"/>
        <v>123557.24</v>
      </c>
      <c r="G10" s="29">
        <f t="shared" si="2"/>
        <v>73018.080000000002</v>
      </c>
      <c r="H10" s="29">
        <f t="shared" ref="H10:L10" si="5">H15</f>
        <v>60000</v>
      </c>
      <c r="I10" s="29">
        <f t="shared" si="5"/>
        <v>60000</v>
      </c>
      <c r="J10" s="29">
        <f t="shared" si="5"/>
        <v>0</v>
      </c>
      <c r="K10" s="29">
        <f t="shared" si="5"/>
        <v>0</v>
      </c>
      <c r="L10" s="29">
        <f t="shared" si="5"/>
        <v>0</v>
      </c>
      <c r="M10" s="244"/>
      <c r="N10" s="244"/>
    </row>
    <row r="11" spans="1:18" x14ac:dyDescent="0.25">
      <c r="A11" s="251"/>
      <c r="B11" s="252"/>
      <c r="C11" s="10" t="s">
        <v>2</v>
      </c>
      <c r="D11" s="245"/>
      <c r="E11" s="29">
        <f>E16</f>
        <v>0</v>
      </c>
      <c r="F11" s="29">
        <f t="shared" ref="F11:G11" si="6">F16</f>
        <v>0</v>
      </c>
      <c r="G11" s="29">
        <f t="shared" si="6"/>
        <v>0</v>
      </c>
      <c r="H11" s="29">
        <f t="shared" ref="H11:L11" si="7">H16</f>
        <v>0</v>
      </c>
      <c r="I11" s="29">
        <f t="shared" si="7"/>
        <v>0</v>
      </c>
      <c r="J11" s="29">
        <f t="shared" si="7"/>
        <v>0</v>
      </c>
      <c r="K11" s="29">
        <f t="shared" si="7"/>
        <v>0</v>
      </c>
      <c r="L11" s="29">
        <f t="shared" si="7"/>
        <v>0</v>
      </c>
      <c r="M11" s="245"/>
      <c r="N11" s="245"/>
    </row>
    <row r="12" spans="1:18" ht="18.75" customHeight="1" x14ac:dyDescent="0.25">
      <c r="A12" s="247" t="s">
        <v>5</v>
      </c>
      <c r="B12" s="248"/>
      <c r="C12" s="10" t="s">
        <v>3</v>
      </c>
      <c r="D12" s="243"/>
      <c r="E12" s="29">
        <f>SUM(E13:E16)</f>
        <v>160000</v>
      </c>
      <c r="F12" s="29">
        <f t="shared" ref="F12" si="8">SUM(F13:F16)</f>
        <v>123557.24</v>
      </c>
      <c r="G12" s="29">
        <f>SUM(G13:G16)</f>
        <v>158112.85999999999</v>
      </c>
      <c r="H12" s="29">
        <f t="shared" ref="H12:L12" si="9">SUM(H13:H16)</f>
        <v>226199.05</v>
      </c>
      <c r="I12" s="29">
        <f t="shared" si="9"/>
        <v>155613.29999999999</v>
      </c>
      <c r="J12" s="29">
        <f t="shared" si="9"/>
        <v>462993.13</v>
      </c>
      <c r="K12" s="29">
        <f t="shared" si="9"/>
        <v>340791.37</v>
      </c>
      <c r="L12" s="29">
        <f t="shared" si="9"/>
        <v>199567.44</v>
      </c>
      <c r="M12" s="243"/>
      <c r="N12" s="243"/>
    </row>
    <row r="13" spans="1:18" x14ac:dyDescent="0.25">
      <c r="A13" s="249"/>
      <c r="B13" s="250"/>
      <c r="C13" s="10" t="s">
        <v>0</v>
      </c>
      <c r="D13" s="244"/>
      <c r="E13" s="29">
        <f t="shared" ref="E13:G15" si="10">E19+E24+E29</f>
        <v>100000</v>
      </c>
      <c r="F13" s="29">
        <f t="shared" si="10"/>
        <v>0</v>
      </c>
      <c r="G13" s="29">
        <f>G19+G24+G29+G18</f>
        <v>63141.94</v>
      </c>
      <c r="H13" s="29">
        <f t="shared" ref="H13:L13" si="11">H19+H24+H29+H18</f>
        <v>161213.07999999999</v>
      </c>
      <c r="I13" s="29">
        <f t="shared" si="11"/>
        <v>92744.9</v>
      </c>
      <c r="J13" s="29">
        <f t="shared" si="11"/>
        <v>449103.34</v>
      </c>
      <c r="K13" s="29">
        <f t="shared" si="11"/>
        <v>330567.63</v>
      </c>
      <c r="L13" s="29">
        <f t="shared" si="11"/>
        <v>193580.42</v>
      </c>
      <c r="M13" s="244"/>
      <c r="N13" s="244"/>
    </row>
    <row r="14" spans="1:18" x14ac:dyDescent="0.25">
      <c r="A14" s="249"/>
      <c r="B14" s="250"/>
      <c r="C14" s="10" t="s">
        <v>43</v>
      </c>
      <c r="D14" s="244"/>
      <c r="E14" s="29">
        <f t="shared" si="10"/>
        <v>0</v>
      </c>
      <c r="F14" s="29">
        <f t="shared" si="10"/>
        <v>0</v>
      </c>
      <c r="G14" s="29">
        <f t="shared" si="10"/>
        <v>21952.84</v>
      </c>
      <c r="H14" s="29">
        <f t="shared" ref="H14:L14" si="12">H20+H25+H30</f>
        <v>4985.97</v>
      </c>
      <c r="I14" s="29">
        <f t="shared" si="12"/>
        <v>2868.4</v>
      </c>
      <c r="J14" s="29">
        <f t="shared" si="12"/>
        <v>13889.79</v>
      </c>
      <c r="K14" s="29">
        <f t="shared" si="12"/>
        <v>10223.74</v>
      </c>
      <c r="L14" s="29">
        <f t="shared" si="12"/>
        <v>5987.02</v>
      </c>
      <c r="M14" s="244"/>
      <c r="N14" s="244"/>
    </row>
    <row r="15" spans="1:18" x14ac:dyDescent="0.25">
      <c r="A15" s="249"/>
      <c r="B15" s="250"/>
      <c r="C15" s="10" t="s">
        <v>1</v>
      </c>
      <c r="D15" s="244"/>
      <c r="E15" s="29">
        <f t="shared" si="10"/>
        <v>60000</v>
      </c>
      <c r="F15" s="29">
        <f t="shared" si="10"/>
        <v>123557.24</v>
      </c>
      <c r="G15" s="29">
        <f>G21+G26+G31</f>
        <v>73018.080000000002</v>
      </c>
      <c r="H15" s="29">
        <f t="shared" ref="H15:L15" si="13">H21+H26+H31</f>
        <v>60000</v>
      </c>
      <c r="I15" s="29">
        <f t="shared" si="13"/>
        <v>60000</v>
      </c>
      <c r="J15" s="29">
        <f t="shared" si="13"/>
        <v>0</v>
      </c>
      <c r="K15" s="29">
        <f t="shared" si="13"/>
        <v>0</v>
      </c>
      <c r="L15" s="29">
        <f t="shared" si="13"/>
        <v>0</v>
      </c>
      <c r="M15" s="244"/>
      <c r="N15" s="244"/>
    </row>
    <row r="16" spans="1:18" x14ac:dyDescent="0.25">
      <c r="A16" s="251"/>
      <c r="B16" s="252"/>
      <c r="C16" s="10" t="s">
        <v>2</v>
      </c>
      <c r="D16" s="245"/>
      <c r="E16" s="29">
        <f>E22+E27+E32</f>
        <v>0</v>
      </c>
      <c r="F16" s="29">
        <f t="shared" ref="F16:G16" si="14">F22+F27+F32</f>
        <v>0</v>
      </c>
      <c r="G16" s="29">
        <f t="shared" si="14"/>
        <v>0</v>
      </c>
      <c r="H16" s="29">
        <f t="shared" ref="H16:L16" si="15">H22+H27+H32</f>
        <v>0</v>
      </c>
      <c r="I16" s="29">
        <f t="shared" si="15"/>
        <v>0</v>
      </c>
      <c r="J16" s="29">
        <f t="shared" si="15"/>
        <v>0</v>
      </c>
      <c r="K16" s="29">
        <f t="shared" si="15"/>
        <v>0</v>
      </c>
      <c r="L16" s="29">
        <f t="shared" si="15"/>
        <v>0</v>
      </c>
      <c r="M16" s="245"/>
      <c r="N16" s="245"/>
    </row>
    <row r="17" spans="1:14" ht="17.25" customHeight="1" x14ac:dyDescent="0.25">
      <c r="A17" s="253" t="s">
        <v>21</v>
      </c>
      <c r="B17" s="239" t="s">
        <v>6</v>
      </c>
      <c r="C17" s="34" t="s">
        <v>3</v>
      </c>
      <c r="D17" s="228" t="s">
        <v>65</v>
      </c>
      <c r="E17" s="29">
        <f>SUM(E18:E22)</f>
        <v>158314.29999999999</v>
      </c>
      <c r="F17" s="29">
        <f t="shared" ref="F17:I17" si="16">SUM(F18:F22)</f>
        <v>107359.24</v>
      </c>
      <c r="G17" s="29">
        <f>SUM(G18:G22)</f>
        <v>148793.66</v>
      </c>
      <c r="H17" s="29">
        <f t="shared" si="16"/>
        <v>226199.05</v>
      </c>
      <c r="I17" s="29">
        <f t="shared" si="16"/>
        <v>155613.29999999999</v>
      </c>
      <c r="J17" s="29">
        <f t="shared" ref="J17:L17" si="17">SUM(J18:J22)</f>
        <v>462993.13</v>
      </c>
      <c r="K17" s="29">
        <f t="shared" si="17"/>
        <v>340791.37</v>
      </c>
      <c r="L17" s="29">
        <f t="shared" si="17"/>
        <v>199567.44</v>
      </c>
      <c r="M17" s="225" t="s">
        <v>63</v>
      </c>
      <c r="N17" s="228" t="s">
        <v>64</v>
      </c>
    </row>
    <row r="18" spans="1:14" x14ac:dyDescent="0.25">
      <c r="A18" s="254"/>
      <c r="B18" s="240"/>
      <c r="C18" s="34" t="s">
        <v>0</v>
      </c>
      <c r="D18" s="229"/>
      <c r="E18" s="29">
        <v>0</v>
      </c>
      <c r="F18" s="29">
        <v>0</v>
      </c>
      <c r="G18" s="29">
        <v>63141.94</v>
      </c>
      <c r="H18" s="29">
        <v>161213.07999999999</v>
      </c>
      <c r="I18" s="29">
        <v>92744.9</v>
      </c>
      <c r="J18" s="29">
        <v>449103.34</v>
      </c>
      <c r="K18" s="29">
        <v>330567.63</v>
      </c>
      <c r="L18" s="29">
        <v>193580.42</v>
      </c>
      <c r="M18" s="226"/>
      <c r="N18" s="229"/>
    </row>
    <row r="19" spans="1:14" x14ac:dyDescent="0.25">
      <c r="A19" s="254"/>
      <c r="B19" s="240"/>
      <c r="C19" s="34" t="s">
        <v>31</v>
      </c>
      <c r="D19" s="229"/>
      <c r="E19" s="29">
        <v>100000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26"/>
      <c r="N19" s="229"/>
    </row>
    <row r="20" spans="1:14" x14ac:dyDescent="0.25">
      <c r="A20" s="254"/>
      <c r="B20" s="240"/>
      <c r="C20" s="34" t="s">
        <v>43</v>
      </c>
      <c r="D20" s="229"/>
      <c r="E20" s="29">
        <v>0</v>
      </c>
      <c r="F20" s="29">
        <v>0</v>
      </c>
      <c r="G20" s="29">
        <v>21952.84</v>
      </c>
      <c r="H20" s="29">
        <v>4985.97</v>
      </c>
      <c r="I20" s="29">
        <v>2868.4</v>
      </c>
      <c r="J20" s="29">
        <v>13889.79</v>
      </c>
      <c r="K20" s="29">
        <v>10223.74</v>
      </c>
      <c r="L20" s="29">
        <v>5987.02</v>
      </c>
      <c r="M20" s="226"/>
      <c r="N20" s="229"/>
    </row>
    <row r="21" spans="1:14" x14ac:dyDescent="0.25">
      <c r="A21" s="254"/>
      <c r="B21" s="240"/>
      <c r="C21" s="34" t="s">
        <v>1</v>
      </c>
      <c r="D21" s="229"/>
      <c r="E21" s="29">
        <f>43563.62+9750.68+5000</f>
        <v>58314.3</v>
      </c>
      <c r="F21" s="29">
        <v>107359.24</v>
      </c>
      <c r="G21" s="29">
        <v>63698.879999999997</v>
      </c>
      <c r="H21" s="29">
        <v>60000</v>
      </c>
      <c r="I21" s="29">
        <v>60000</v>
      </c>
      <c r="J21" s="29">
        <v>0</v>
      </c>
      <c r="K21" s="29">
        <v>0</v>
      </c>
      <c r="L21" s="29">
        <v>0</v>
      </c>
      <c r="M21" s="226"/>
      <c r="N21" s="229"/>
    </row>
    <row r="22" spans="1:14" ht="51" customHeight="1" x14ac:dyDescent="0.25">
      <c r="A22" s="255"/>
      <c r="B22" s="241"/>
      <c r="C22" s="34" t="s">
        <v>2</v>
      </c>
      <c r="D22" s="230"/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27"/>
      <c r="N22" s="230"/>
    </row>
    <row r="23" spans="1:14" ht="18.75" customHeight="1" x14ac:dyDescent="0.25">
      <c r="A23" s="236" t="s">
        <v>32</v>
      </c>
      <c r="B23" s="239" t="s">
        <v>33</v>
      </c>
      <c r="C23" s="34" t="s">
        <v>3</v>
      </c>
      <c r="D23" s="228" t="s">
        <v>65</v>
      </c>
      <c r="E23" s="29">
        <f>SUM(E24:E27)</f>
        <v>1685.7</v>
      </c>
      <c r="F23" s="29">
        <f t="shared" ref="F23:I23" si="18">SUM(F24:F27)</f>
        <v>16198</v>
      </c>
      <c r="G23" s="29">
        <f>SUM(G24:G27)</f>
        <v>9319.2000000000007</v>
      </c>
      <c r="H23" s="29">
        <f t="shared" si="18"/>
        <v>0</v>
      </c>
      <c r="I23" s="29">
        <f t="shared" si="18"/>
        <v>0</v>
      </c>
      <c r="J23" s="29">
        <f t="shared" ref="J23:L23" si="19">SUM(J24:J27)</f>
        <v>0</v>
      </c>
      <c r="K23" s="29">
        <f t="shared" si="19"/>
        <v>0</v>
      </c>
      <c r="L23" s="29">
        <f t="shared" si="19"/>
        <v>0</v>
      </c>
      <c r="M23" s="225"/>
      <c r="N23" s="228" t="s">
        <v>64</v>
      </c>
    </row>
    <row r="24" spans="1:14" x14ac:dyDescent="0.25">
      <c r="A24" s="237"/>
      <c r="B24" s="240"/>
      <c r="C24" s="34" t="s">
        <v>0</v>
      </c>
      <c r="D24" s="229"/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26"/>
      <c r="N24" s="229"/>
    </row>
    <row r="25" spans="1:14" x14ac:dyDescent="0.25">
      <c r="A25" s="237"/>
      <c r="B25" s="240"/>
      <c r="C25" s="34" t="s">
        <v>43</v>
      </c>
      <c r="D25" s="229"/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26"/>
      <c r="N25" s="229"/>
    </row>
    <row r="26" spans="1:14" x14ac:dyDescent="0.25">
      <c r="A26" s="237"/>
      <c r="B26" s="240"/>
      <c r="C26" s="34" t="s">
        <v>1</v>
      </c>
      <c r="D26" s="229"/>
      <c r="E26" s="29">
        <v>1685.7</v>
      </c>
      <c r="F26" s="29">
        <v>16198</v>
      </c>
      <c r="G26" s="29">
        <v>9319.2000000000007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26"/>
      <c r="N26" s="229"/>
    </row>
    <row r="27" spans="1:14" ht="46.5" customHeight="1" x14ac:dyDescent="0.25">
      <c r="A27" s="238"/>
      <c r="B27" s="241"/>
      <c r="C27" s="34" t="s">
        <v>2</v>
      </c>
      <c r="D27" s="230"/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26"/>
      <c r="N27" s="229"/>
    </row>
    <row r="28" spans="1:14" ht="18.75" customHeight="1" x14ac:dyDescent="0.25">
      <c r="A28" s="236" t="s">
        <v>56</v>
      </c>
      <c r="B28" s="239" t="s">
        <v>29</v>
      </c>
      <c r="C28" s="34" t="s">
        <v>3</v>
      </c>
      <c r="D28" s="228" t="s">
        <v>65</v>
      </c>
      <c r="E28" s="29">
        <f>SUM(E29:E32)</f>
        <v>0</v>
      </c>
      <c r="F28" s="29">
        <f t="shared" ref="F28:I28" si="20">SUM(F29:F32)</f>
        <v>0</v>
      </c>
      <c r="G28" s="29">
        <f t="shared" si="20"/>
        <v>0</v>
      </c>
      <c r="H28" s="29">
        <f t="shared" si="20"/>
        <v>0</v>
      </c>
      <c r="I28" s="29">
        <f t="shared" si="20"/>
        <v>0</v>
      </c>
      <c r="J28" s="29">
        <f t="shared" ref="J28:L28" si="21">SUM(J29:J32)</f>
        <v>0</v>
      </c>
      <c r="K28" s="29">
        <f t="shared" si="21"/>
        <v>0</v>
      </c>
      <c r="L28" s="29">
        <f t="shared" si="21"/>
        <v>0</v>
      </c>
      <c r="M28" s="227"/>
      <c r="N28" s="230"/>
    </row>
    <row r="29" spans="1:14" x14ac:dyDescent="0.25">
      <c r="A29" s="237"/>
      <c r="B29" s="240"/>
      <c r="C29" s="34" t="s">
        <v>0</v>
      </c>
      <c r="D29" s="229"/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25"/>
      <c r="N29" s="228"/>
    </row>
    <row r="30" spans="1:14" x14ac:dyDescent="0.25">
      <c r="A30" s="237"/>
      <c r="B30" s="240"/>
      <c r="C30" s="34" t="s">
        <v>43</v>
      </c>
      <c r="D30" s="229"/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26"/>
      <c r="N30" s="229"/>
    </row>
    <row r="31" spans="1:14" x14ac:dyDescent="0.25">
      <c r="A31" s="237"/>
      <c r="B31" s="240"/>
      <c r="C31" s="34" t="s">
        <v>1</v>
      </c>
      <c r="D31" s="229"/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26"/>
      <c r="N31" s="229"/>
    </row>
    <row r="32" spans="1:14" ht="115.5" customHeight="1" x14ac:dyDescent="0.25">
      <c r="A32" s="238"/>
      <c r="B32" s="241"/>
      <c r="C32" s="34" t="s">
        <v>2</v>
      </c>
      <c r="D32" s="230"/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27"/>
      <c r="N32" s="230"/>
    </row>
  </sheetData>
  <mergeCells count="33">
    <mergeCell ref="A23:A27"/>
    <mergeCell ref="A5:A6"/>
    <mergeCell ref="B5:B6"/>
    <mergeCell ref="C5:C6"/>
    <mergeCell ref="D5:D6"/>
    <mergeCell ref="D17:D22"/>
    <mergeCell ref="A7:B11"/>
    <mergeCell ref="D7:D11"/>
    <mergeCell ref="A12:B16"/>
    <mergeCell ref="D12:D16"/>
    <mergeCell ref="A17:A22"/>
    <mergeCell ref="B17:B22"/>
    <mergeCell ref="N7:N11"/>
    <mergeCell ref="M12:M16"/>
    <mergeCell ref="N12:N16"/>
    <mergeCell ref="B23:B27"/>
    <mergeCell ref="D23:D27"/>
    <mergeCell ref="K1:N1"/>
    <mergeCell ref="K2:N2"/>
    <mergeCell ref="M17:M22"/>
    <mergeCell ref="N17:N22"/>
    <mergeCell ref="M23:M28"/>
    <mergeCell ref="N23:N28"/>
    <mergeCell ref="E5:L5"/>
    <mergeCell ref="A3:M3"/>
    <mergeCell ref="A28:A32"/>
    <mergeCell ref="B28:B32"/>
    <mergeCell ref="D28:D32"/>
    <mergeCell ref="M29:M32"/>
    <mergeCell ref="N29:N32"/>
    <mergeCell ref="M5:M6"/>
    <mergeCell ref="N5:N6"/>
    <mergeCell ref="M7:M11"/>
  </mergeCells>
  <pageMargins left="0.98425196850393704" right="0.39370078740157483" top="0.59055118110236227" bottom="0.39370078740157483" header="0" footer="0"/>
  <pageSetup paperSize="9" scale="66" firstPageNumber="19" fitToHeight="0" orientation="landscape" cellComments="asDisplayed" useFirstPageNumber="1" r:id="rId1"/>
  <headerFooter scaleWithDoc="0">
    <oddHeader>&amp;C&amp;"Times New Roman,обычный"&amp;K00-049&amp;P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Общие сведения</vt:lpstr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Приложение № 6</vt:lpstr>
      <vt:lpstr>'Приложение № 1'!Заголовки_для_печати</vt:lpstr>
      <vt:lpstr>'Приложение № 2'!Заголовки_для_печати</vt:lpstr>
      <vt:lpstr>'Приложение № 3'!Заголовки_для_печати</vt:lpstr>
      <vt:lpstr>'Приложение № 4'!Заголовки_для_печати</vt:lpstr>
      <vt:lpstr>'Приложение № 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 Елена Игоревна</dc:creator>
  <cp:lastModifiedBy>Павленко Алексей Михайлович</cp:lastModifiedBy>
  <cp:lastPrinted>2019-08-07T14:18:54Z</cp:lastPrinted>
  <dcterms:created xsi:type="dcterms:W3CDTF">2016-09-08T08:07:52Z</dcterms:created>
  <dcterms:modified xsi:type="dcterms:W3CDTF">2019-08-14T13:05:52Z</dcterms:modified>
</cp:coreProperties>
</file>